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m nye AMU kurser_30juni2025\Excel opdatering nye links\"/>
    </mc:Choice>
  </mc:AlternateContent>
  <bookViews>
    <workbookView xWindow="0" yWindow="0" windowWidth="28800" windowHeight="12180" firstSheet="1" activeTab="1"/>
  </bookViews>
  <sheets>
    <sheet name="Ark1" sheetId="3" state="hidden" r:id="rId1"/>
    <sheet name="Positivlisten" sheetId="1" r:id="rId2"/>
    <sheet name="Ark2" sheetId="4" state="hidden" r:id="rId3"/>
    <sheet name="gl Positivliste" sheetId="2" state="hidden" r:id="rId4"/>
  </sheets>
  <externalReferences>
    <externalReference r:id="rId5"/>
  </externalReferences>
  <definedNames>
    <definedName name="_AMO_UniqueIdentifier" hidden="1">"'d2784ba5-db99-4d60-b03b-9336c60cc7a3'"</definedName>
    <definedName name="_xlnm._FilterDatabase" localSheetId="3" hidden="1">'gl Positivliste'!$B$4:$G$296</definedName>
    <definedName name="_xlnm._FilterDatabase" localSheetId="1" hidden="1">Positivlisten!$A$2:$N$268</definedName>
    <definedName name="Bornholm" localSheetId="1">#REF!</definedName>
    <definedName name="Bornholm">#REF!</definedName>
    <definedName name="Stillingsbetegnelse" localSheetId="1">#REF!</definedName>
    <definedName name="Stillingsbetegnelse">#REF!</definedName>
    <definedName name="_xlnm.Print_Area" localSheetId="1">Positivlisten!$A$1:$F$268</definedName>
    <definedName name="_xlnm.Print_Titles" localSheetId="1">Positivlisten!$2:$2</definedName>
    <definedName name="Z_DBF1899E_44AC_4952_A6C0_32FB203507C5_.wvu.PrintTitles" localSheetId="1" hidden="1">Positivlisten!$2:$2</definedName>
    <definedName name="Z_FBBBE283_DF30_46C6_8C6C_EB9E00BF157C_.wvu.PrintTitles" localSheetId="1" hidden="1">Positivlisten!$2:$2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6" i="1"/>
  <c r="K27" i="1"/>
  <c r="K28" i="1"/>
  <c r="K29" i="1"/>
  <c r="K30" i="1"/>
  <c r="K31" i="1"/>
  <c r="K32" i="1"/>
  <c r="K35" i="1"/>
  <c r="K15" i="1"/>
  <c r="K33" i="1"/>
  <c r="K41" i="1"/>
  <c r="K266" i="1"/>
  <c r="K42" i="1"/>
  <c r="K149" i="1"/>
  <c r="K106" i="1"/>
  <c r="K164" i="1"/>
  <c r="K165" i="1"/>
  <c r="K166" i="1"/>
  <c r="K208" i="1"/>
  <c r="K171" i="1"/>
  <c r="K174" i="1"/>
  <c r="K177" i="1"/>
  <c r="K255" i="1"/>
  <c r="K40" i="1"/>
  <c r="K151" i="1"/>
  <c r="K152" i="1"/>
  <c r="K153" i="1"/>
  <c r="K156" i="1"/>
  <c r="K157" i="1"/>
  <c r="K195" i="1"/>
  <c r="K197" i="1"/>
  <c r="K161" i="1"/>
  <c r="K158" i="1"/>
  <c r="K201" i="1"/>
  <c r="K203" i="1"/>
  <c r="K159" i="1"/>
  <c r="K160" i="1"/>
  <c r="K5" i="1"/>
  <c r="K6" i="1"/>
  <c r="K189" i="1"/>
  <c r="K190" i="1"/>
  <c r="K105" i="1"/>
  <c r="K138" i="1"/>
  <c r="K98" i="1"/>
  <c r="K140" i="1"/>
  <c r="K79" i="1"/>
  <c r="K14" i="1"/>
  <c r="K103" i="1"/>
  <c r="K22" i="1"/>
  <c r="K23" i="1"/>
  <c r="K24" i="1"/>
  <c r="K188" i="1"/>
  <c r="K194" i="1"/>
  <c r="K193" i="1"/>
  <c r="K196" i="1"/>
  <c r="K199" i="1"/>
  <c r="K202" i="1"/>
  <c r="K39" i="1"/>
  <c r="K204" i="1"/>
  <c r="K141" i="1"/>
  <c r="K163" i="1"/>
  <c r="K17" i="1"/>
  <c r="K169" i="1"/>
  <c r="K175" i="1"/>
  <c r="K176" i="1"/>
  <c r="K155" i="1"/>
  <c r="K13" i="1"/>
  <c r="K19" i="1"/>
  <c r="K20" i="1"/>
  <c r="K21" i="1"/>
  <c r="K34" i="1"/>
  <c r="K198" i="1"/>
  <c r="K200" i="1"/>
  <c r="K135" i="1"/>
  <c r="K136" i="1"/>
  <c r="K137" i="1"/>
  <c r="K115" i="1"/>
  <c r="K116" i="1"/>
  <c r="K117" i="1"/>
  <c r="K122" i="1"/>
  <c r="K124" i="1"/>
  <c r="K125" i="1"/>
  <c r="K126" i="1"/>
  <c r="K127" i="1"/>
  <c r="K139" i="1"/>
  <c r="K142" i="1"/>
  <c r="K148" i="1"/>
  <c r="K150" i="1"/>
  <c r="K248" i="1"/>
  <c r="K252" i="1"/>
  <c r="K261" i="1"/>
  <c r="K265" i="1"/>
  <c r="K43" i="1"/>
  <c r="K44" i="1"/>
  <c r="K52" i="1"/>
  <c r="K49" i="1"/>
  <c r="K53" i="1"/>
  <c r="K55" i="1"/>
  <c r="K57" i="1"/>
  <c r="K71" i="1"/>
  <c r="K75" i="1"/>
  <c r="K78" i="1"/>
  <c r="K46" i="1"/>
  <c r="K47" i="1"/>
  <c r="K48" i="1"/>
  <c r="K50" i="1"/>
  <c r="K58" i="1"/>
  <c r="K56" i="1"/>
  <c r="K63" i="1"/>
  <c r="K65" i="1"/>
  <c r="K66" i="1"/>
  <c r="K67" i="1"/>
  <c r="K68" i="1"/>
  <c r="K69" i="1"/>
  <c r="K70" i="1"/>
  <c r="K76" i="1"/>
  <c r="K107" i="1"/>
  <c r="K110" i="1"/>
  <c r="K111" i="1"/>
  <c r="K113" i="1"/>
  <c r="K114" i="1"/>
  <c r="K262" i="1"/>
  <c r="K263" i="1"/>
  <c r="K267" i="1"/>
  <c r="K268" i="1"/>
  <c r="K18" i="1"/>
  <c r="K54" i="1"/>
  <c r="K85" i="1"/>
  <c r="K118" i="1"/>
  <c r="K154" i="1"/>
  <c r="K168" i="1"/>
  <c r="K191" i="1"/>
  <c r="K210" i="1"/>
  <c r="K251" i="1"/>
  <c r="K205" i="1"/>
  <c r="K206" i="1"/>
  <c r="K207" i="1"/>
  <c r="K209" i="1"/>
  <c r="K211" i="1"/>
  <c r="K212" i="1"/>
  <c r="K213" i="1"/>
  <c r="K215" i="1"/>
  <c r="K216" i="1"/>
  <c r="K217" i="1"/>
  <c r="K218" i="1"/>
  <c r="K219" i="1"/>
  <c r="K222" i="1"/>
  <c r="K223" i="1"/>
  <c r="K225" i="1"/>
  <c r="K226" i="1"/>
  <c r="K227" i="1"/>
  <c r="K228" i="1"/>
  <c r="K229" i="1"/>
  <c r="K230" i="1"/>
  <c r="K232" i="1"/>
  <c r="K231" i="1"/>
  <c r="K234" i="1"/>
  <c r="K233" i="1"/>
  <c r="K235" i="1"/>
  <c r="K236" i="1"/>
  <c r="K237" i="1"/>
  <c r="K238" i="1"/>
  <c r="K239" i="1"/>
  <c r="K134" i="1"/>
  <c r="K257" i="1"/>
  <c r="K264" i="1"/>
  <c r="K244" i="1"/>
  <c r="K245" i="1"/>
  <c r="K246" i="1"/>
  <c r="K256" i="1"/>
  <c r="K258" i="1"/>
  <c r="K83" i="1"/>
  <c r="K84" i="1"/>
  <c r="K86" i="1"/>
  <c r="K87" i="1"/>
  <c r="K88" i="1"/>
  <c r="K89" i="1"/>
  <c r="K90" i="1"/>
  <c r="K92" i="1"/>
  <c r="K93" i="1"/>
  <c r="K94" i="1"/>
  <c r="K95" i="1"/>
  <c r="K80" i="1"/>
  <c r="K81" i="1"/>
  <c r="K82" i="1"/>
  <c r="K97" i="1"/>
  <c r="K99" i="1"/>
  <c r="K100" i="1"/>
  <c r="K51" i="1"/>
  <c r="K45" i="1"/>
  <c r="K59" i="1"/>
  <c r="K60" i="1"/>
  <c r="K61" i="1"/>
  <c r="K62" i="1"/>
  <c r="K64" i="1"/>
  <c r="K72" i="1"/>
  <c r="K74" i="1"/>
  <c r="K77" i="1"/>
  <c r="K182" i="1"/>
  <c r="K183" i="1"/>
  <c r="K184" i="1"/>
  <c r="K185" i="1"/>
  <c r="K186" i="1"/>
  <c r="K192" i="1"/>
  <c r="K187" i="1"/>
  <c r="K162" i="1"/>
  <c r="K167" i="1"/>
  <c r="K170" i="1"/>
  <c r="K214" i="1"/>
  <c r="K172" i="1"/>
  <c r="K220" i="1"/>
  <c r="K173" i="1"/>
  <c r="K221" i="1"/>
  <c r="K179" i="1"/>
  <c r="K180" i="1"/>
  <c r="K181" i="1"/>
  <c r="K108" i="1"/>
  <c r="K109" i="1"/>
  <c r="K112" i="1"/>
  <c r="K123" i="1"/>
  <c r="K96" i="1"/>
  <c r="K224" i="1"/>
  <c r="K102" i="1"/>
  <c r="K104" i="1"/>
  <c r="K119" i="1"/>
  <c r="K120" i="1"/>
  <c r="K121" i="1"/>
  <c r="K128" i="1"/>
  <c r="K129" i="1"/>
  <c r="K130" i="1"/>
  <c r="K131" i="1"/>
  <c r="K132" i="1"/>
  <c r="K133" i="1"/>
  <c r="K101" i="1"/>
  <c r="K143" i="1"/>
  <c r="K144" i="1"/>
  <c r="K145" i="1"/>
  <c r="K146" i="1"/>
  <c r="K147" i="1"/>
  <c r="K242" i="1"/>
  <c r="K240" i="1"/>
  <c r="K241" i="1"/>
  <c r="K243" i="1"/>
  <c r="K249" i="1"/>
  <c r="K250" i="1"/>
  <c r="K253" i="1"/>
  <c r="K254" i="1"/>
  <c r="K259" i="1"/>
  <c r="K260" i="1"/>
  <c r="K36" i="1"/>
  <c r="K37" i="1"/>
  <c r="K38" i="1"/>
  <c r="K12" i="1"/>
  <c r="K24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3" i="1"/>
  <c r="H189" i="1" l="1"/>
  <c r="I189" i="1"/>
  <c r="J189" i="1" s="1"/>
  <c r="H72" i="1"/>
  <c r="I72" i="1"/>
  <c r="J72" i="1" s="1"/>
  <c r="H59" i="1"/>
  <c r="I59" i="1"/>
  <c r="J59" i="1" s="1"/>
  <c r="I268" i="1" l="1"/>
  <c r="J268" i="1" s="1"/>
  <c r="H268" i="1"/>
  <c r="I267" i="1"/>
  <c r="J267" i="1" s="1"/>
  <c r="H267" i="1"/>
  <c r="I266" i="1"/>
  <c r="J266" i="1" s="1"/>
  <c r="H266" i="1"/>
  <c r="I265" i="1"/>
  <c r="J265" i="1" s="1"/>
  <c r="H265" i="1"/>
  <c r="I264" i="1"/>
  <c r="J264" i="1" s="1"/>
  <c r="H264" i="1"/>
  <c r="I263" i="1"/>
  <c r="J263" i="1" s="1"/>
  <c r="H263" i="1"/>
  <c r="I262" i="1"/>
  <c r="J262" i="1" s="1"/>
  <c r="H262" i="1"/>
  <c r="I261" i="1"/>
  <c r="J261" i="1" s="1"/>
  <c r="H261" i="1"/>
  <c r="I260" i="1"/>
  <c r="J260" i="1" s="1"/>
  <c r="H260" i="1"/>
  <c r="I259" i="1"/>
  <c r="J259" i="1" s="1"/>
  <c r="H259" i="1"/>
  <c r="I258" i="1"/>
  <c r="J258" i="1" s="1"/>
  <c r="H258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3" i="1"/>
  <c r="J253" i="1" s="1"/>
  <c r="H253" i="1"/>
  <c r="I252" i="1"/>
  <c r="J252" i="1" s="1"/>
  <c r="H252" i="1"/>
  <c r="I251" i="1"/>
  <c r="J251" i="1" s="1"/>
  <c r="H251" i="1"/>
  <c r="I250" i="1"/>
  <c r="J250" i="1" s="1"/>
  <c r="H250" i="1"/>
  <c r="I249" i="1"/>
  <c r="J249" i="1" s="1"/>
  <c r="H249" i="1"/>
  <c r="I248" i="1"/>
  <c r="J248" i="1" s="1"/>
  <c r="H248" i="1"/>
  <c r="I247" i="1"/>
  <c r="J247" i="1" s="1"/>
  <c r="H247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6" i="1"/>
  <c r="J236" i="1" s="1"/>
  <c r="H236" i="1"/>
  <c r="I235" i="1"/>
  <c r="J235" i="1" s="1"/>
  <c r="H235" i="1"/>
  <c r="I234" i="1"/>
  <c r="J234" i="1" s="1"/>
  <c r="H234" i="1"/>
  <c r="I233" i="1"/>
  <c r="J233" i="1" s="1"/>
  <c r="H233" i="1"/>
  <c r="I232" i="1"/>
  <c r="J232" i="1" s="1"/>
  <c r="H232" i="1"/>
  <c r="I231" i="1"/>
  <c r="J231" i="1" s="1"/>
  <c r="H231" i="1"/>
  <c r="I230" i="1"/>
  <c r="J230" i="1" s="1"/>
  <c r="H230" i="1"/>
  <c r="I229" i="1"/>
  <c r="J229" i="1" s="1"/>
  <c r="H229" i="1"/>
  <c r="I228" i="1"/>
  <c r="J228" i="1" s="1"/>
  <c r="H228" i="1"/>
  <c r="I227" i="1"/>
  <c r="J227" i="1" s="1"/>
  <c r="H227" i="1"/>
  <c r="I226" i="1"/>
  <c r="J226" i="1" s="1"/>
  <c r="H226" i="1"/>
  <c r="I225" i="1"/>
  <c r="J225" i="1" s="1"/>
  <c r="H225" i="1"/>
  <c r="I224" i="1"/>
  <c r="J224" i="1" s="1"/>
  <c r="H224" i="1"/>
  <c r="I223" i="1"/>
  <c r="J223" i="1" s="1"/>
  <c r="H223" i="1"/>
  <c r="I222" i="1"/>
  <c r="J222" i="1" s="1"/>
  <c r="H222" i="1"/>
  <c r="I221" i="1"/>
  <c r="J221" i="1" s="1"/>
  <c r="H221" i="1"/>
  <c r="I220" i="1"/>
  <c r="J220" i="1" s="1"/>
  <c r="H220" i="1"/>
  <c r="I219" i="1"/>
  <c r="J219" i="1" s="1"/>
  <c r="H219" i="1"/>
  <c r="I218" i="1"/>
  <c r="J218" i="1" s="1"/>
  <c r="H218" i="1"/>
  <c r="I217" i="1"/>
  <c r="J217" i="1" s="1"/>
  <c r="H217" i="1"/>
  <c r="I216" i="1"/>
  <c r="J216" i="1" s="1"/>
  <c r="H216" i="1"/>
  <c r="I215" i="1"/>
  <c r="J215" i="1" s="1"/>
  <c r="H215" i="1"/>
  <c r="I214" i="1"/>
  <c r="J214" i="1" s="1"/>
  <c r="H214" i="1"/>
  <c r="I213" i="1"/>
  <c r="J213" i="1" s="1"/>
  <c r="H213" i="1"/>
  <c r="I212" i="1"/>
  <c r="J212" i="1" s="1"/>
  <c r="H212" i="1"/>
  <c r="I211" i="1"/>
  <c r="J211" i="1" s="1"/>
  <c r="H211" i="1"/>
  <c r="I210" i="1"/>
  <c r="J210" i="1" s="1"/>
  <c r="H210" i="1"/>
  <c r="I209" i="1"/>
  <c r="J209" i="1" s="1"/>
  <c r="H209" i="1"/>
  <c r="I208" i="1"/>
  <c r="J208" i="1" s="1"/>
  <c r="H208" i="1"/>
  <c r="I207" i="1"/>
  <c r="J207" i="1" s="1"/>
  <c r="H207" i="1"/>
  <c r="I206" i="1"/>
  <c r="J206" i="1" s="1"/>
  <c r="H206" i="1"/>
  <c r="I205" i="1"/>
  <c r="J205" i="1" s="1"/>
  <c r="H205" i="1"/>
  <c r="I204" i="1"/>
  <c r="J204" i="1" s="1"/>
  <c r="H204" i="1"/>
  <c r="I203" i="1"/>
  <c r="J203" i="1" s="1"/>
  <c r="H203" i="1"/>
  <c r="I202" i="1"/>
  <c r="J202" i="1" s="1"/>
  <c r="H202" i="1"/>
  <c r="I201" i="1"/>
  <c r="J201" i="1" s="1"/>
  <c r="H201" i="1"/>
  <c r="I200" i="1"/>
  <c r="J200" i="1" s="1"/>
  <c r="H200" i="1"/>
  <c r="I199" i="1"/>
  <c r="J199" i="1" s="1"/>
  <c r="H199" i="1"/>
  <c r="I198" i="1"/>
  <c r="J198" i="1" s="1"/>
  <c r="H198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3" i="1"/>
  <c r="J193" i="1" s="1"/>
  <c r="H193" i="1"/>
  <c r="I192" i="1"/>
  <c r="J192" i="1" s="1"/>
  <c r="H192" i="1"/>
  <c r="I191" i="1"/>
  <c r="J191" i="1" s="1"/>
  <c r="H191" i="1"/>
  <c r="I190" i="1"/>
  <c r="J190" i="1" s="1"/>
  <c r="H190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4" i="1"/>
  <c r="J184" i="1" s="1"/>
  <c r="H184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9" i="1"/>
  <c r="J179" i="1" s="1"/>
  <c r="H179" i="1"/>
  <c r="I177" i="1"/>
  <c r="J177" i="1" s="1"/>
  <c r="H177" i="1"/>
  <c r="I176" i="1"/>
  <c r="J176" i="1" s="1"/>
  <c r="H176" i="1"/>
  <c r="I175" i="1"/>
  <c r="J175" i="1" s="1"/>
  <c r="H175" i="1"/>
  <c r="I174" i="1"/>
  <c r="J174" i="1" s="1"/>
  <c r="H174" i="1"/>
  <c r="I173" i="1"/>
  <c r="J173" i="1" s="1"/>
  <c r="H173" i="1"/>
  <c r="I172" i="1"/>
  <c r="J172" i="1" s="1"/>
  <c r="H172" i="1"/>
  <c r="I171" i="1"/>
  <c r="J171" i="1" s="1"/>
  <c r="H171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3" i="1"/>
  <c r="J163" i="1" s="1"/>
  <c r="H163" i="1"/>
  <c r="I162" i="1"/>
  <c r="J162" i="1" s="1"/>
  <c r="H162" i="1"/>
  <c r="I161" i="1"/>
  <c r="J161" i="1" s="1"/>
  <c r="H161" i="1"/>
  <c r="I160" i="1"/>
  <c r="J160" i="1" s="1"/>
  <c r="H160" i="1"/>
  <c r="I159" i="1"/>
  <c r="J159" i="1" s="1"/>
  <c r="H159" i="1"/>
  <c r="I158" i="1"/>
  <c r="J158" i="1" s="1"/>
  <c r="H158" i="1"/>
  <c r="I157" i="1"/>
  <c r="J157" i="1" s="1"/>
  <c r="H157" i="1"/>
  <c r="I156" i="1"/>
  <c r="J156" i="1" s="1"/>
  <c r="H156" i="1"/>
  <c r="I155" i="1"/>
  <c r="J155" i="1" s="1"/>
  <c r="H155" i="1"/>
  <c r="I154" i="1"/>
  <c r="J154" i="1" s="1"/>
  <c r="H154" i="1"/>
  <c r="I153" i="1"/>
  <c r="J153" i="1" s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I148" i="1"/>
  <c r="J148" i="1" s="1"/>
  <c r="H148" i="1"/>
  <c r="I147" i="1"/>
  <c r="J147" i="1" s="1"/>
  <c r="H147" i="1"/>
  <c r="I146" i="1"/>
  <c r="J146" i="1" s="1"/>
  <c r="H146" i="1"/>
  <c r="I145" i="1"/>
  <c r="J145" i="1" s="1"/>
  <c r="H145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39" i="1"/>
  <c r="J139" i="1" s="1"/>
  <c r="H139" i="1"/>
  <c r="I138" i="1"/>
  <c r="J138" i="1" s="1"/>
  <c r="H138" i="1"/>
  <c r="I137" i="1"/>
  <c r="J137" i="1" s="1"/>
  <c r="H137" i="1"/>
  <c r="I136" i="1"/>
  <c r="J136" i="1" s="1"/>
  <c r="H136" i="1"/>
  <c r="I135" i="1"/>
  <c r="J135" i="1" s="1"/>
  <c r="H135" i="1"/>
  <c r="I134" i="1"/>
  <c r="J134" i="1" s="1"/>
  <c r="H134" i="1"/>
  <c r="I133" i="1"/>
  <c r="J133" i="1" s="1"/>
  <c r="H133" i="1"/>
  <c r="I132" i="1"/>
  <c r="J132" i="1" s="1"/>
  <c r="H132" i="1"/>
  <c r="I131" i="1"/>
  <c r="J131" i="1" s="1"/>
  <c r="H131" i="1"/>
  <c r="I130" i="1"/>
  <c r="J130" i="1" s="1"/>
  <c r="H130" i="1"/>
  <c r="I129" i="1"/>
  <c r="J129" i="1" s="1"/>
  <c r="H129" i="1"/>
  <c r="I128" i="1"/>
  <c r="J128" i="1" s="1"/>
  <c r="H128" i="1"/>
  <c r="I127" i="1"/>
  <c r="J127" i="1" s="1"/>
  <c r="H127" i="1"/>
  <c r="I126" i="1"/>
  <c r="J126" i="1" s="1"/>
  <c r="H126" i="1"/>
  <c r="I125" i="1"/>
  <c r="J125" i="1" s="1"/>
  <c r="H125" i="1"/>
  <c r="I124" i="1"/>
  <c r="J124" i="1" s="1"/>
  <c r="H124" i="1"/>
  <c r="I123" i="1"/>
  <c r="J123" i="1" s="1"/>
  <c r="H123" i="1"/>
  <c r="I122" i="1"/>
  <c r="J122" i="1" s="1"/>
  <c r="H122" i="1"/>
  <c r="I121" i="1"/>
  <c r="J121" i="1" s="1"/>
  <c r="H121" i="1"/>
  <c r="I120" i="1"/>
  <c r="J120" i="1" s="1"/>
  <c r="H120" i="1"/>
  <c r="I119" i="1"/>
  <c r="J119" i="1" s="1"/>
  <c r="H119" i="1"/>
  <c r="I118" i="1"/>
  <c r="J118" i="1" s="1"/>
  <c r="H118" i="1"/>
  <c r="I117" i="1"/>
  <c r="J117" i="1" s="1"/>
  <c r="H117" i="1"/>
  <c r="I116" i="1"/>
  <c r="J116" i="1" s="1"/>
  <c r="H116" i="1"/>
  <c r="I115" i="1"/>
  <c r="J115" i="1" s="1"/>
  <c r="H115" i="1"/>
  <c r="I114" i="1"/>
  <c r="J114" i="1" s="1"/>
  <c r="H114" i="1"/>
  <c r="I113" i="1"/>
  <c r="J113" i="1" s="1"/>
  <c r="H113" i="1"/>
  <c r="I112" i="1"/>
  <c r="J112" i="1" s="1"/>
  <c r="H112" i="1"/>
  <c r="I111" i="1"/>
  <c r="J111" i="1" s="1"/>
  <c r="H111" i="1"/>
  <c r="I110" i="1"/>
  <c r="J110" i="1" s="1"/>
  <c r="H110" i="1"/>
  <c r="I109" i="1"/>
  <c r="J109" i="1" s="1"/>
  <c r="H109" i="1"/>
  <c r="I108" i="1"/>
  <c r="J108" i="1" s="1"/>
  <c r="H108" i="1"/>
  <c r="I107" i="1"/>
  <c r="J107" i="1" s="1"/>
  <c r="H107" i="1"/>
  <c r="I106" i="1"/>
  <c r="J106" i="1" s="1"/>
  <c r="H106" i="1"/>
  <c r="I105" i="1"/>
  <c r="J105" i="1" s="1"/>
  <c r="H105" i="1"/>
  <c r="I104" i="1"/>
  <c r="J104" i="1" s="1"/>
  <c r="H104" i="1"/>
  <c r="I103" i="1"/>
  <c r="J103" i="1" s="1"/>
  <c r="H103" i="1"/>
  <c r="I102" i="1"/>
  <c r="J102" i="1" s="1"/>
  <c r="H102" i="1"/>
  <c r="I101" i="1"/>
  <c r="J101" i="1" s="1"/>
  <c r="H101" i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4" i="1"/>
  <c r="J94" i="1" s="1"/>
  <c r="H94" i="1"/>
  <c r="I93" i="1"/>
  <c r="J93" i="1" s="1"/>
  <c r="H93" i="1"/>
  <c r="I92" i="1"/>
  <c r="J92" i="1" s="1"/>
  <c r="H92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86" i="1"/>
  <c r="J86" i="1" s="1"/>
  <c r="H86" i="1"/>
  <c r="I85" i="1"/>
  <c r="J85" i="1" s="1"/>
  <c r="H85" i="1"/>
  <c r="I84" i="1"/>
  <c r="J84" i="1" s="1"/>
  <c r="H84" i="1"/>
  <c r="I83" i="1"/>
  <c r="J83" i="1" s="1"/>
  <c r="H83" i="1"/>
  <c r="I82" i="1"/>
  <c r="J82" i="1" s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I77" i="1"/>
  <c r="J77" i="1" s="1"/>
  <c r="H77" i="1"/>
  <c r="I76" i="1"/>
  <c r="J76" i="1" s="1"/>
  <c r="H76" i="1"/>
  <c r="I75" i="1"/>
  <c r="J75" i="1" s="1"/>
  <c r="H75" i="1"/>
  <c r="I74" i="1"/>
  <c r="J74" i="1" s="1"/>
  <c r="H74" i="1"/>
  <c r="I73" i="1"/>
  <c r="J73" i="1" s="1"/>
  <c r="H73" i="1"/>
  <c r="I71" i="1"/>
  <c r="J71" i="1" s="1"/>
  <c r="H71" i="1"/>
  <c r="I70" i="1"/>
  <c r="J70" i="1" s="1"/>
  <c r="H70" i="1"/>
  <c r="I69" i="1"/>
  <c r="J69" i="1" s="1"/>
  <c r="H69" i="1"/>
  <c r="I68" i="1"/>
  <c r="J68" i="1" s="1"/>
  <c r="H68" i="1"/>
  <c r="I67" i="1"/>
  <c r="J67" i="1" s="1"/>
  <c r="H67" i="1"/>
  <c r="I66" i="1"/>
  <c r="J66" i="1" s="1"/>
  <c r="H66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I61" i="1"/>
  <c r="J61" i="1" s="1"/>
  <c r="H61" i="1"/>
  <c r="I60" i="1"/>
  <c r="J60" i="1" s="1"/>
  <c r="H60" i="1"/>
  <c r="I58" i="1"/>
  <c r="J58" i="1" s="1"/>
  <c r="H58" i="1"/>
  <c r="I57" i="1"/>
  <c r="J57" i="1" s="1"/>
  <c r="H57" i="1"/>
  <c r="I56" i="1"/>
  <c r="J56" i="1" s="1"/>
  <c r="H56" i="1"/>
  <c r="I55" i="1"/>
  <c r="J55" i="1" s="1"/>
  <c r="H55" i="1"/>
  <c r="I54" i="1"/>
  <c r="J54" i="1" s="1"/>
  <c r="H54" i="1"/>
  <c r="I53" i="1"/>
  <c r="J53" i="1" s="1"/>
  <c r="H53" i="1"/>
  <c r="I52" i="1"/>
  <c r="J52" i="1" s="1"/>
  <c r="H52" i="1"/>
  <c r="I51" i="1"/>
  <c r="J51" i="1" s="1"/>
  <c r="H51" i="1"/>
  <c r="I50" i="1"/>
  <c r="J50" i="1" s="1"/>
  <c r="H50" i="1"/>
  <c r="I49" i="1"/>
  <c r="J49" i="1" s="1"/>
  <c r="H49" i="1"/>
  <c r="I48" i="1"/>
  <c r="J48" i="1" s="1"/>
  <c r="H48" i="1"/>
  <c r="I47" i="1"/>
  <c r="J47" i="1" s="1"/>
  <c r="H47" i="1"/>
  <c r="I46" i="1"/>
  <c r="J46" i="1" s="1"/>
  <c r="H46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5" i="1"/>
  <c r="J15" i="1" s="1"/>
  <c r="H15" i="1"/>
  <c r="I14" i="1"/>
  <c r="J14" i="1" s="1"/>
  <c r="H14" i="1"/>
  <c r="I13" i="1"/>
  <c r="J13" i="1" s="1"/>
  <c r="H13" i="1"/>
  <c r="I12" i="1"/>
  <c r="J12" i="1" s="1"/>
  <c r="H12" i="1"/>
  <c r="I6" i="1"/>
  <c r="J6" i="1" s="1"/>
  <c r="H6" i="1"/>
  <c r="H3" i="1"/>
  <c r="I3" i="1"/>
  <c r="J3" i="1" s="1"/>
  <c r="I178" i="1"/>
  <c r="J178" i="1" s="1"/>
  <c r="H178" i="1"/>
  <c r="I91" i="1"/>
  <c r="J91" i="1" s="1"/>
  <c r="H91" i="1"/>
  <c r="I16" i="1"/>
  <c r="J16" i="1" s="1"/>
  <c r="H16" i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5" i="1" l="1"/>
  <c r="J5" i="1" s="1"/>
  <c r="H5" i="1"/>
  <c r="I4" i="1"/>
  <c r="J4" i="1" s="1"/>
  <c r="H4" i="1"/>
  <c r="H301" i="2" l="1"/>
  <c r="A301" i="2"/>
  <c r="H300" i="2"/>
  <c r="A300" i="2"/>
  <c r="H299" i="2"/>
  <c r="A299" i="2"/>
  <c r="H298" i="2"/>
  <c r="A298" i="2"/>
  <c r="H297" i="2"/>
  <c r="A297" i="2"/>
  <c r="H296" i="2"/>
  <c r="A296" i="2"/>
  <c r="H295" i="2"/>
  <c r="A295" i="2"/>
  <c r="H294" i="2"/>
  <c r="A294" i="2"/>
  <c r="H293" i="2"/>
  <c r="A293" i="2"/>
  <c r="H292" i="2"/>
  <c r="A292" i="2"/>
  <c r="H291" i="2"/>
  <c r="A291" i="2"/>
  <c r="H290" i="2"/>
  <c r="A290" i="2"/>
  <c r="H289" i="2"/>
  <c r="A289" i="2"/>
  <c r="H288" i="2"/>
  <c r="A288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H281" i="2"/>
  <c r="A281" i="2"/>
  <c r="H280" i="2"/>
  <c r="A280" i="2"/>
  <c r="H279" i="2"/>
  <c r="A279" i="2"/>
  <c r="H278" i="2"/>
  <c r="A278" i="2"/>
  <c r="H277" i="2"/>
  <c r="A277" i="2"/>
  <c r="H276" i="2"/>
  <c r="A276" i="2"/>
  <c r="H275" i="2"/>
  <c r="A275" i="2"/>
  <c r="H274" i="2"/>
  <c r="A274" i="2"/>
  <c r="H273" i="2"/>
  <c r="A273" i="2"/>
  <c r="H272" i="2"/>
  <c r="A272" i="2"/>
  <c r="H271" i="2"/>
  <c r="A271" i="2"/>
  <c r="H270" i="2"/>
  <c r="A270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H263" i="2"/>
  <c r="A263" i="2"/>
  <c r="H262" i="2"/>
  <c r="A262" i="2"/>
  <c r="H261" i="2"/>
  <c r="A261" i="2"/>
  <c r="H260" i="2"/>
  <c r="A260" i="2"/>
  <c r="H259" i="2"/>
  <c r="A259" i="2"/>
  <c r="H258" i="2"/>
  <c r="A258" i="2"/>
  <c r="H257" i="2"/>
  <c r="A257" i="2"/>
  <c r="H256" i="2"/>
  <c r="A256" i="2"/>
  <c r="H255" i="2"/>
  <c r="A255" i="2"/>
  <c r="H254" i="2"/>
  <c r="A254" i="2"/>
  <c r="H253" i="2"/>
  <c r="A253" i="2"/>
  <c r="H252" i="2"/>
  <c r="A252" i="2"/>
  <c r="H251" i="2"/>
  <c r="A251" i="2"/>
  <c r="H250" i="2"/>
  <c r="A250" i="2"/>
  <c r="H249" i="2"/>
  <c r="A249" i="2"/>
  <c r="H248" i="2"/>
  <c r="A248" i="2"/>
  <c r="H247" i="2"/>
  <c r="A247" i="2"/>
  <c r="H246" i="2"/>
  <c r="A246" i="2"/>
  <c r="H245" i="2"/>
  <c r="A245" i="2"/>
  <c r="H244" i="2"/>
  <c r="A244" i="2"/>
  <c r="H243" i="2"/>
  <c r="A243" i="2"/>
  <c r="H242" i="2"/>
  <c r="A242" i="2"/>
  <c r="H241" i="2"/>
  <c r="A241" i="2"/>
  <c r="H240" i="2"/>
  <c r="A240" i="2"/>
  <c r="H239" i="2"/>
  <c r="A239" i="2"/>
  <c r="H238" i="2"/>
  <c r="A238" i="2"/>
  <c r="H237" i="2"/>
  <c r="A237" i="2"/>
  <c r="H236" i="2"/>
  <c r="A236" i="2"/>
  <c r="H235" i="2"/>
  <c r="A235" i="2"/>
  <c r="H234" i="2"/>
  <c r="A234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H227" i="2"/>
  <c r="A227" i="2"/>
  <c r="H226" i="2"/>
  <c r="A226" i="2"/>
  <c r="H225" i="2"/>
  <c r="A225" i="2"/>
  <c r="H224" i="2"/>
  <c r="A224" i="2"/>
  <c r="H223" i="2"/>
  <c r="A223" i="2"/>
  <c r="H222" i="2"/>
  <c r="A222" i="2"/>
  <c r="H221" i="2"/>
  <c r="A221" i="2"/>
  <c r="H220" i="2"/>
  <c r="A220" i="2"/>
  <c r="H219" i="2"/>
  <c r="A219" i="2"/>
  <c r="H218" i="2"/>
  <c r="A218" i="2"/>
  <c r="H217" i="2"/>
  <c r="A217" i="2"/>
  <c r="H216" i="2"/>
  <c r="A216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H209" i="2"/>
  <c r="A209" i="2"/>
  <c r="H208" i="2"/>
  <c r="A208" i="2"/>
  <c r="H207" i="2"/>
  <c r="A207" i="2"/>
  <c r="H206" i="2"/>
  <c r="A206" i="2"/>
  <c r="H205" i="2"/>
  <c r="A205" i="2"/>
  <c r="H204" i="2"/>
  <c r="A204" i="2"/>
  <c r="H203" i="2"/>
  <c r="A203" i="2"/>
  <c r="H202" i="2"/>
  <c r="A202" i="2"/>
  <c r="H201" i="2"/>
  <c r="A201" i="2"/>
  <c r="H200" i="2"/>
  <c r="A200" i="2"/>
  <c r="H199" i="2"/>
  <c r="A199" i="2"/>
  <c r="H198" i="2"/>
  <c r="A198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H191" i="2"/>
  <c r="A191" i="2"/>
  <c r="H190" i="2"/>
  <c r="A190" i="2"/>
  <c r="H189" i="2"/>
  <c r="A189" i="2"/>
  <c r="H188" i="2"/>
  <c r="A188" i="2"/>
  <c r="H187" i="2"/>
  <c r="A187" i="2"/>
  <c r="H186" i="2"/>
  <c r="A186" i="2"/>
  <c r="H185" i="2"/>
  <c r="A185" i="2"/>
  <c r="H184" i="2"/>
  <c r="A184" i="2"/>
  <c r="H183" i="2"/>
  <c r="A183" i="2"/>
  <c r="H182" i="2"/>
  <c r="A182" i="2"/>
  <c r="H181" i="2"/>
  <c r="A181" i="2"/>
  <c r="H180" i="2"/>
  <c r="A180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H173" i="2"/>
  <c r="A173" i="2"/>
  <c r="H172" i="2"/>
  <c r="A172" i="2"/>
  <c r="H171" i="2"/>
  <c r="A171" i="2"/>
  <c r="H170" i="2"/>
  <c r="A170" i="2"/>
  <c r="H169" i="2"/>
  <c r="A169" i="2"/>
  <c r="H168" i="2"/>
  <c r="A168" i="2"/>
  <c r="H167" i="2"/>
  <c r="A167" i="2"/>
  <c r="H166" i="2"/>
  <c r="A166" i="2"/>
  <c r="H165" i="2"/>
  <c r="A165" i="2"/>
  <c r="H164" i="2"/>
  <c r="A164" i="2"/>
  <c r="H163" i="2"/>
  <c r="A163" i="2"/>
  <c r="H162" i="2"/>
  <c r="A162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H155" i="2"/>
  <c r="A155" i="2"/>
  <c r="H154" i="2"/>
  <c r="A154" i="2"/>
  <c r="H153" i="2"/>
  <c r="A153" i="2"/>
  <c r="H152" i="2"/>
  <c r="A152" i="2"/>
  <c r="H151" i="2"/>
  <c r="A151" i="2"/>
  <c r="H150" i="2"/>
  <c r="A150" i="2"/>
  <c r="H149" i="2"/>
  <c r="A149" i="2"/>
  <c r="H148" i="2"/>
  <c r="A148" i="2"/>
  <c r="H147" i="2"/>
  <c r="A147" i="2"/>
  <c r="H146" i="2"/>
  <c r="A146" i="2"/>
  <c r="H145" i="2"/>
  <c r="A145" i="2"/>
  <c r="H144" i="2"/>
  <c r="A144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H137" i="2"/>
  <c r="A137" i="2"/>
  <c r="H136" i="2"/>
  <c r="A136" i="2"/>
  <c r="H135" i="2"/>
  <c r="A135" i="2"/>
  <c r="H134" i="2"/>
  <c r="A134" i="2"/>
  <c r="H133" i="2"/>
  <c r="A133" i="2"/>
  <c r="H132" i="2"/>
  <c r="A132" i="2"/>
  <c r="H131" i="2"/>
  <c r="A131" i="2"/>
  <c r="H130" i="2"/>
  <c r="A130" i="2"/>
  <c r="H129" i="2"/>
  <c r="A129" i="2"/>
  <c r="H128" i="2"/>
  <c r="A128" i="2"/>
  <c r="H127" i="2"/>
  <c r="A127" i="2"/>
  <c r="H126" i="2"/>
  <c r="A126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H119" i="2"/>
  <c r="A119" i="2"/>
  <c r="H118" i="2"/>
  <c r="A118" i="2"/>
  <c r="H117" i="2"/>
  <c r="A117" i="2"/>
  <c r="H116" i="2"/>
  <c r="A116" i="2"/>
  <c r="H115" i="2"/>
  <c r="A115" i="2"/>
  <c r="H114" i="2"/>
  <c r="A114" i="2"/>
  <c r="H113" i="2"/>
  <c r="A113" i="2"/>
  <c r="H112" i="2"/>
  <c r="A112" i="2"/>
  <c r="H111" i="2"/>
  <c r="A111" i="2"/>
  <c r="H110" i="2"/>
  <c r="A110" i="2"/>
  <c r="H109" i="2"/>
  <c r="A109" i="2"/>
  <c r="H108" i="2"/>
  <c r="A108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H101" i="2"/>
  <c r="A101" i="2"/>
  <c r="H100" i="2"/>
  <c r="A100" i="2"/>
  <c r="H99" i="2"/>
  <c r="A99" i="2"/>
  <c r="H98" i="2"/>
  <c r="A98" i="2"/>
  <c r="H97" i="2"/>
  <c r="A97" i="2"/>
  <c r="H96" i="2"/>
  <c r="A96" i="2"/>
  <c r="H95" i="2"/>
  <c r="A95" i="2"/>
  <c r="H94" i="2"/>
  <c r="A94" i="2"/>
  <c r="H93" i="2"/>
  <c r="A93" i="2"/>
  <c r="H92" i="2"/>
  <c r="A92" i="2"/>
  <c r="H91" i="2"/>
  <c r="A91" i="2"/>
  <c r="H90" i="2"/>
  <c r="A90" i="2"/>
  <c r="H89" i="2"/>
  <c r="A89" i="2"/>
  <c r="H88" i="2"/>
  <c r="A88" i="2"/>
  <c r="H87" i="2"/>
  <c r="A87" i="2"/>
  <c r="H86" i="2"/>
  <c r="A86" i="2"/>
  <c r="H85" i="2"/>
  <c r="A85" i="2"/>
  <c r="H84" i="2"/>
  <c r="A84" i="2"/>
  <c r="H83" i="2"/>
  <c r="A83" i="2"/>
  <c r="H82" i="2"/>
  <c r="A82" i="2"/>
  <c r="H81" i="2"/>
  <c r="A81" i="2"/>
  <c r="H80" i="2"/>
  <c r="A80" i="2"/>
  <c r="H79" i="2"/>
  <c r="A79" i="2"/>
  <c r="H78" i="2"/>
  <c r="A78" i="2"/>
  <c r="H77" i="2"/>
  <c r="A77" i="2"/>
  <c r="H76" i="2"/>
  <c r="A76" i="2"/>
  <c r="H75" i="2"/>
  <c r="A75" i="2"/>
  <c r="H74" i="2"/>
  <c r="A74" i="2"/>
  <c r="H73" i="2"/>
  <c r="A73" i="2"/>
  <c r="H72" i="2"/>
  <c r="A72" i="2"/>
  <c r="H71" i="2"/>
  <c r="A71" i="2"/>
  <c r="H70" i="2"/>
  <c r="A70" i="2"/>
  <c r="H69" i="2"/>
  <c r="A69" i="2"/>
  <c r="H68" i="2"/>
  <c r="A68" i="2"/>
  <c r="H67" i="2"/>
  <c r="A67" i="2"/>
  <c r="H66" i="2"/>
  <c r="A66" i="2"/>
  <c r="H65" i="2"/>
  <c r="A65" i="2"/>
  <c r="H64" i="2"/>
  <c r="A64" i="2"/>
  <c r="H63" i="2"/>
  <c r="A63" i="2"/>
  <c r="H62" i="2"/>
  <c r="A62" i="2"/>
  <c r="H61" i="2"/>
  <c r="A61" i="2"/>
  <c r="H60" i="2"/>
  <c r="A60" i="2"/>
  <c r="H59" i="2"/>
  <c r="A59" i="2"/>
  <c r="H58" i="2"/>
  <c r="A58" i="2"/>
  <c r="H57" i="2"/>
  <c r="A57" i="2"/>
  <c r="H56" i="2"/>
  <c r="A56" i="2"/>
  <c r="H55" i="2"/>
  <c r="A55" i="2"/>
  <c r="H54" i="2"/>
  <c r="A54" i="2"/>
  <c r="H53" i="2"/>
  <c r="A53" i="2"/>
  <c r="H52" i="2"/>
  <c r="A52" i="2"/>
  <c r="H51" i="2"/>
  <c r="A51" i="2"/>
  <c r="H50" i="2"/>
  <c r="A50" i="2"/>
  <c r="H49" i="2"/>
  <c r="A49" i="2"/>
  <c r="H48" i="2"/>
  <c r="A48" i="2"/>
  <c r="H47" i="2"/>
  <c r="A47" i="2"/>
  <c r="H46" i="2"/>
  <c r="A46" i="2"/>
  <c r="H45" i="2"/>
  <c r="A45" i="2"/>
  <c r="H44" i="2"/>
  <c r="A44" i="2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A9" i="2"/>
  <c r="H8" i="2"/>
  <c r="A8" i="2"/>
  <c r="H7" i="2"/>
  <c r="A7" i="2"/>
  <c r="H6" i="2"/>
  <c r="A6" i="2"/>
  <c r="H5" i="2"/>
  <c r="A5" i="2"/>
</calcChain>
</file>

<file path=xl/sharedStrings.xml><?xml version="1.0" encoding="utf-8"?>
<sst xmlns="http://schemas.openxmlformats.org/spreadsheetml/2006/main" count="3652" uniqueCount="784">
  <si>
    <t>AMU</t>
  </si>
  <si>
    <t>Fagunderstøttende dansk som andetsprog F/I</t>
  </si>
  <si>
    <t>Transport, post, lager- og maskinførerarbejde</t>
  </si>
  <si>
    <t>ADR Grund- og Specialiseringskursus Kl. 1+7+Tank</t>
  </si>
  <si>
    <t>ADR Grund- og Specialiseringskursus - Klasse 1</t>
  </si>
  <si>
    <t>Personbefordring med bus</t>
  </si>
  <si>
    <t>Manøvrering gaffeltruck, stabler og færdselslære.</t>
  </si>
  <si>
    <t>Kørsel med vogntog, kategori C/E</t>
  </si>
  <si>
    <t>Sikkerhedsuddannelse ved farligt gods</t>
  </si>
  <si>
    <t>Kundeservice</t>
  </si>
  <si>
    <t>Ikke-behandlingskrævende liggende patientbefordrin</t>
  </si>
  <si>
    <t>ADR Grund- og Specialiseringskursus - Tank + Kl. 1</t>
  </si>
  <si>
    <t>Godstransport med lastbil</t>
  </si>
  <si>
    <t>Introduktion til offentlig servicetrafik</t>
  </si>
  <si>
    <t>Direkte prøve gaffeltruckcertifikat A eller B</t>
  </si>
  <si>
    <t>Køreteknik for erhvervschauffører - ajourføring</t>
  </si>
  <si>
    <t>Ajourføring for stykgods- og distributionschauffør</t>
  </si>
  <si>
    <t>Mobile kraner &gt;8-30 tm_med integreret kranbasis</t>
  </si>
  <si>
    <t>Mobile kraner &gt;30 tonsmeter</t>
  </si>
  <si>
    <t>Udvidelse kran E til Mob. kraner &gt;30 tonsmeter</t>
  </si>
  <si>
    <t>Kvalifikation til persontransport i mindre køretøj</t>
  </si>
  <si>
    <t>EU-Efteruddannelse for godschauffører - oblig.del</t>
  </si>
  <si>
    <t>Udvidelse kran D til Mob. kraner &gt; 30 tonsmeter</t>
  </si>
  <si>
    <t xml:space="preserve">Grundlæggende kvalifikation for varebilschauffør </t>
  </si>
  <si>
    <t xml:space="preserve">Efteruddannelse for varebilschauffører </t>
  </si>
  <si>
    <t>Tårnkran og fast opstil. kraner + kranbasis</t>
  </si>
  <si>
    <t>Befordring af fysisk handicappede med liftbil</t>
  </si>
  <si>
    <t>Befordring af fysisk handicappede med trappemaskin</t>
  </si>
  <si>
    <t>Sundhed, omsorg og personlig pleje</t>
  </si>
  <si>
    <t>Praktisk hjælp til ældre</t>
  </si>
  <si>
    <t>Personer med demens, sygdomskendskab; basis</t>
  </si>
  <si>
    <t xml:space="preserve">Relation og kommunikation med borgeren - FSSH1 </t>
  </si>
  <si>
    <t>Rehabilitering som arbejdsform</t>
  </si>
  <si>
    <t>Medvirken til rehabilitering</t>
  </si>
  <si>
    <t>Patientsikkerhed og utilsigtede hændelser</t>
  </si>
  <si>
    <t>De almindeligst forekommende sygdomme hos ældre</t>
  </si>
  <si>
    <t>Borgere med kronisk sygdom</t>
  </si>
  <si>
    <t>Postoperativ observation og pleje i hjemmeplejen</t>
  </si>
  <si>
    <t>Tidlig opsporing af sygdomstegn</t>
  </si>
  <si>
    <t>Sundhedspædagogik i omsorgsarbejdet</t>
  </si>
  <si>
    <t>Faglig styring og dokumentation i FS III</t>
  </si>
  <si>
    <t>Mentalisering i omsorgs- og relationsarbejde</t>
  </si>
  <si>
    <t>Sygepleje i den palliative indsats - Niveau 1</t>
  </si>
  <si>
    <t>Salg, indkøb og markedsføring</t>
  </si>
  <si>
    <t>Årstidens blomsterbinderi</t>
  </si>
  <si>
    <t>Nye kunder via viral markedsføring</t>
  </si>
  <si>
    <t>Kommunikation og konflikthåndtering - service</t>
  </si>
  <si>
    <t>Kundevejledning, binderi og blomsterhandel</t>
  </si>
  <si>
    <t>Mersalg i butikken</t>
  </si>
  <si>
    <t>Personligt salg - kundens behov og løsninger</t>
  </si>
  <si>
    <t>Online kundeservice og -rådgivning</t>
  </si>
  <si>
    <t>Sociale medier som kommunikationskanal i detail</t>
  </si>
  <si>
    <t>Segmentering og målgruppevalg i markedsføring</t>
  </si>
  <si>
    <t>Valg af markedsføringskanal</t>
  </si>
  <si>
    <t>Markedsføring i praksis</t>
  </si>
  <si>
    <t>Købmandskab og forretningsforståelse i detail</t>
  </si>
  <si>
    <t>Anvendelse af sociale medier i virksomheden</t>
  </si>
  <si>
    <t>Datahåndtering for administrative medarbejdere</t>
  </si>
  <si>
    <t>Rådgiverrollen indenfor B2B-handel</t>
  </si>
  <si>
    <t xml:space="preserve">Daglig erhvervsrengøring </t>
  </si>
  <si>
    <t>Rengøring, ejendomsservice og renovation</t>
  </si>
  <si>
    <t>Daglig erhvervsrengøring for F/I</t>
  </si>
  <si>
    <t xml:space="preserve">Materialekendskab og rengøringskemi </t>
  </si>
  <si>
    <t>Ergonomi ved rengøringsarbejdet</t>
  </si>
  <si>
    <t xml:space="preserve">Grundlæggende rengøringshygiejne </t>
  </si>
  <si>
    <t>Pædagogisk, socialt og kirkeligt arbejde</t>
  </si>
  <si>
    <t>Private</t>
  </si>
  <si>
    <t xml:space="preserve">Pædagogmedhjælper inkl. Socialpsykiatri &amp; Recovery  </t>
  </si>
  <si>
    <t>Planteliv, jordbund og økologi</t>
  </si>
  <si>
    <t>Implementering af handleplaner ifølge serviceloven</t>
  </si>
  <si>
    <t>Dokumentation og evaluering af pæd./sosuarbejde</t>
  </si>
  <si>
    <t>Plantevækst og etablering af grønne anlæg</t>
  </si>
  <si>
    <t>Støtte ved selvskadende adfærd</t>
  </si>
  <si>
    <t>Konflikthåndtering i pædagogisk arbejde</t>
  </si>
  <si>
    <t>Magt og omsorg</t>
  </si>
  <si>
    <t>Neuropædagogik som redskab i pædagogisk arbejde</t>
  </si>
  <si>
    <t>Voldsforebyggelse, konfliktløsning og udvikling</t>
  </si>
  <si>
    <t>Basiskursus for anlægsgartnere</t>
  </si>
  <si>
    <t>Grundlæggende anlægsteknik</t>
  </si>
  <si>
    <t>Mennesker med udviklings- og adfærdsforstyrrelser</t>
  </si>
  <si>
    <t>Den styrkede pædagogiske læreplan</t>
  </si>
  <si>
    <t>Arbejdet med lavaffektive metoder - Low Arousal</t>
  </si>
  <si>
    <t>Dokumentation og handleplaner - pæd. målgrupper</t>
  </si>
  <si>
    <t>Børns motorik, sansning og bevægelse 1</t>
  </si>
  <si>
    <t>Pædagogmedhjælper i dagtilbud</t>
  </si>
  <si>
    <t>Pårørendeinddragelse i special-socialpæd. arbejde</t>
  </si>
  <si>
    <t>Kontor, administration, regnskab og finans</t>
  </si>
  <si>
    <t>Debitorstyring</t>
  </si>
  <si>
    <t>Placering af resultat- og balancekonti</t>
  </si>
  <si>
    <t>Daglig registrering i et økonomistyringsprogram</t>
  </si>
  <si>
    <t>Bilagsbehandling med efterfølgende kasserapport</t>
  </si>
  <si>
    <t>Forretningsforståelse og nøgletal i it-systemer</t>
  </si>
  <si>
    <t>Økonomisk risikovurdering af events</t>
  </si>
  <si>
    <t>Introduktion til ESG og ESG-rapportering</t>
  </si>
  <si>
    <t>Introduktion til virksomhedens klimaregnskab</t>
  </si>
  <si>
    <t>Virksomhedens ESG-rapportering</t>
  </si>
  <si>
    <t>Virksomhedens klimaregnskab</t>
  </si>
  <si>
    <t>Jern, metal og auto</t>
  </si>
  <si>
    <t>Pladeudfoldning - trin 3</t>
  </si>
  <si>
    <t>Pladeudfoldning - trin 2</t>
  </si>
  <si>
    <t>Pladeudfoldning - trin 1</t>
  </si>
  <si>
    <t>Lys b svejs-stumps plade pos PA-PF</t>
  </si>
  <si>
    <t>Lys b svejs-stumps rør alle pos</t>
  </si>
  <si>
    <t>MAG-svejs-kants plade/plade pr 136</t>
  </si>
  <si>
    <t>TIG-svejs-stumps uleg plade</t>
  </si>
  <si>
    <t>TIG-svejs-stumps uleg rør alle pos</t>
  </si>
  <si>
    <t xml:space="preserve">Dækrep. og monteringstek. på person- og varevogne </t>
  </si>
  <si>
    <t>Dæktyper (afbalancering og kontrol)</t>
  </si>
  <si>
    <t>Hjulafbalancering og kosmetisk optimering</t>
  </si>
  <si>
    <t>Sikkerhedshåndtering af eldrevne/hybrid køretøjer</t>
  </si>
  <si>
    <t>Grundlæggende testerkursus, autoområdet</t>
  </si>
  <si>
    <t>Grundlæggende motorstyring, autoområdet</t>
  </si>
  <si>
    <t>Eldrevne/hybride køretøjer, opbygning og service</t>
  </si>
  <si>
    <t xml:space="preserve">Arbejdsmiljø og sikkerhed, svejsning/termisk </t>
  </si>
  <si>
    <t>Gassvejsning proces 311</t>
  </si>
  <si>
    <t>Gassvejsning af stumpsømme - rør proces 311</t>
  </si>
  <si>
    <t>Gassvejsning af stumpsømme - rør</t>
  </si>
  <si>
    <t>Materialelære, stål</t>
  </si>
  <si>
    <t>Lys b svejs-stumps plade alle pos</t>
  </si>
  <si>
    <t>Brandforanstaltninger v. gnistproducerende værktøj</t>
  </si>
  <si>
    <t>Vejen som arbejdsplads - Certifikat</t>
  </si>
  <si>
    <t>TIG-svejs-stumps uleg rør pos PA-PC</t>
  </si>
  <si>
    <t>Sikkerhedseftersyn anhuggergrej/udskifteligt udst.</t>
  </si>
  <si>
    <t>CNC fræsning, programmering og opstilling, 2-sidet</t>
  </si>
  <si>
    <t>CNC fræsning, opspænding og flersidet bearbejdning</t>
  </si>
  <si>
    <t>CNC drejning, programmering med cyklus/dialog</t>
  </si>
  <si>
    <t>CNC drejning, programmering og opstilling, 2-sidet</t>
  </si>
  <si>
    <t>CNC drejning med C-akse, avanceret (2-sidet)</t>
  </si>
  <si>
    <t>Vejen som arbejdsplads, autohjælp</t>
  </si>
  <si>
    <t>Sikkerhed på automatiske maskiner og anlæg</t>
  </si>
  <si>
    <t>Pers. sikkerhed v arbejde med epoxy og isocyanater</t>
  </si>
  <si>
    <t>Grundlæggende fejlsøgning, autoområdet</t>
  </si>
  <si>
    <t>Arbejde på eller nær spænding - ajourf. &amp; praksis</t>
  </si>
  <si>
    <t>Anvendt svejseteknisk beregning og måling</t>
  </si>
  <si>
    <t xml:space="preserve">CNC drejning, klargøring og maskinbetjening </t>
  </si>
  <si>
    <t>TIG-svejs-stumps tynd rustfri rør alle pos</t>
  </si>
  <si>
    <t>CNC drejning, 1-sidet bearbejdning</t>
  </si>
  <si>
    <t>CNC fræsning, klargøring og maskinbetjening</t>
  </si>
  <si>
    <t>Grundlæggende maskintegning</t>
  </si>
  <si>
    <t>Automatiske anlæg 3-1, PLC, følere og vision</t>
  </si>
  <si>
    <t>Reparation &amp; fejlfinding på undervogn &amp; affjedring</t>
  </si>
  <si>
    <t>Lysbuesvejsning</t>
  </si>
  <si>
    <t>TIG-svejsning proces 141</t>
  </si>
  <si>
    <t>Højvolt-batteriteknologi i El-Hybride køretøjer</t>
  </si>
  <si>
    <t>Varmepumpeteknologi på El-Hybride køretøjer</t>
  </si>
  <si>
    <t>PLC programmering 1-2, Kombinatorisk</t>
  </si>
  <si>
    <t>Industriel produktion</t>
  </si>
  <si>
    <t xml:space="preserve">Reparationssvejsning </t>
  </si>
  <si>
    <t>Operatør vedligehold, procesmåleudstyr</t>
  </si>
  <si>
    <t>Måleteknik for operatører</t>
  </si>
  <si>
    <t>40919</t>
  </si>
  <si>
    <t>Kvalitetskontrol for medicooperatører</t>
  </si>
  <si>
    <t>Medicinalindustriel produktion GMP1</t>
  </si>
  <si>
    <t>Fremstilling af sterile lægemidler, Steril 1</t>
  </si>
  <si>
    <t>Fremstilling af steril batch, Steril 2</t>
  </si>
  <si>
    <t>Anvendelse af proceskemiske enhedsoperationer</t>
  </si>
  <si>
    <t>Anvendelse af lokalvisende procesmåleudstyr</t>
  </si>
  <si>
    <t>Anvendelse af emballage for operatører</t>
  </si>
  <si>
    <t>GMP-kurser</t>
  </si>
  <si>
    <t>Anhugning og komplekse løfteopgaver 1</t>
  </si>
  <si>
    <t>Procesanlæg introduktion, regulator og målekreds</t>
  </si>
  <si>
    <t>Reparation og vedligeholdelse for operatører</t>
  </si>
  <si>
    <t>Betjening af procesanlæg under GMP og ISOregler</t>
  </si>
  <si>
    <t>GMP regler, pharma og fødevarer</t>
  </si>
  <si>
    <t>GMP i praksis, GMP2</t>
  </si>
  <si>
    <t>GMP facility design og kontrol af GMP</t>
  </si>
  <si>
    <t>Produktion for operatører i procesindustrien</t>
  </si>
  <si>
    <t>Laboratoriekendskab, pharma og fødevarer</t>
  </si>
  <si>
    <t>Kvalificering og validering, pharma og fødevarer</t>
  </si>
  <si>
    <t>Anvendt bryggeriteknik for operatører</t>
  </si>
  <si>
    <t>Hotel, restauration, køkken, kantine</t>
  </si>
  <si>
    <t>Bælgfrugters tilberedning, konsistens og smag</t>
  </si>
  <si>
    <t>Mad til vegetarer og veganere 2</t>
  </si>
  <si>
    <t xml:space="preserve">Plantebaseret mad i professionelle køkkener </t>
  </si>
  <si>
    <t>Mere grønt i kendte retter i professionelle køkken</t>
  </si>
  <si>
    <t>Grønt smørrebrød i professionelle køkkener</t>
  </si>
  <si>
    <t>Plantefars i professionelle køkkener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</si>
  <si>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</si>
  <si>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</si>
  <si>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</si>
  <si>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Bæredygtig fisk og skaldyr</t>
  </si>
  <si>
    <t xml:space="preserve">Tilberedningsmetoder og fremstilling af mad </t>
  </si>
  <si>
    <t>Intro til madproduktion i professionelle køkkener</t>
  </si>
  <si>
    <t>Servering af øl, drinks og alkoholfrie drikke</t>
  </si>
  <si>
    <t>Tilberedning af kolde og lune anretninger</t>
  </si>
  <si>
    <t>Håndtering af konflikter og klager fra gæsten 1</t>
  </si>
  <si>
    <t>Råvarer i køkkenet - trin 1</t>
  </si>
  <si>
    <t>Gæstevejledning om vinens dyrkning &amp; fremstilling</t>
  </si>
  <si>
    <t>Tjenerens præsentationsteknikker</t>
  </si>
  <si>
    <t>Anretning og menusammensætning</t>
  </si>
  <si>
    <t>Grundtilberedning</t>
  </si>
  <si>
    <t>Barista 1: Tilberedning af kaffe, kakao og the</t>
  </si>
  <si>
    <t>Udvidet råvarekendskab</t>
  </si>
  <si>
    <t>Fødevarehygiejne og egenkontrol</t>
  </si>
  <si>
    <t>Almen fødevarehygiejne</t>
  </si>
  <si>
    <t>Grundlæggende kostberegning</t>
  </si>
  <si>
    <t>Reduktion af madspild 1</t>
  </si>
  <si>
    <t>Salg og service i gæstebetjening</t>
  </si>
  <si>
    <t>Kommunikation og serviceorienteret gæstebetjening</t>
  </si>
  <si>
    <t>Bæredygtighed i værtskab, service og oplevelser</t>
  </si>
  <si>
    <t>Det klimavenlige køkken</t>
  </si>
  <si>
    <t>Gæstevejledning om andre europæiske vine &amp; områder</t>
  </si>
  <si>
    <t>Bygge og anlæg</t>
  </si>
  <si>
    <t>Rørmontør, overdragelse</t>
  </si>
  <si>
    <t>Rørmontage vandinstallationer - stål- og kobberrør</t>
  </si>
  <si>
    <t>Rørmontage vandinstallationer - plastrør</t>
  </si>
  <si>
    <t>Systemstilladser - opstilling mv.</t>
  </si>
  <si>
    <t>Kabelmontør - overdragelse</t>
  </si>
  <si>
    <t>Kabelmontage - kabler</t>
  </si>
  <si>
    <t>Kabelmontage - føringsveje</t>
  </si>
  <si>
    <t>Anhugning og komplekse løfteopgaver 2</t>
  </si>
  <si>
    <t>Brandforanstaltning ved ukrudtsbrænding</t>
  </si>
  <si>
    <t>Anhugning på byggepladsen</t>
  </si>
  <si>
    <t>Sikkerhed ved arbejde med asbestholdige materialer</t>
  </si>
  <si>
    <t>Kloakering - Dræning af bygværker</t>
  </si>
  <si>
    <t xml:space="preserve">Kloakering - El-udstyr i pumpebrønde </t>
  </si>
  <si>
    <t>Gaffeltruck certifikatkursus B, 7 dage</t>
  </si>
  <si>
    <t>Teleskoplæsser - Certifikat</t>
  </si>
  <si>
    <t>Kranbasis - Teleskoplæsser m. kranløft over 8 tm</t>
  </si>
  <si>
    <t>Afslibning og efterbehandling af trægulve</t>
  </si>
  <si>
    <t xml:space="preserve">Introduktion til gulvbelægning      </t>
  </si>
  <si>
    <t xml:space="preserve">GVK-godkendt vinylsvejsning </t>
  </si>
  <si>
    <t>Kvalitetssikring af GVK-godkendt vinylbelægning</t>
  </si>
  <si>
    <t>Kloakering - Arbejdsmiljø</t>
  </si>
  <si>
    <t>Kloakering - Anvendelse af lægningsbestemmelser</t>
  </si>
  <si>
    <t>Kloakering - Afløbssystemers formål og indretning</t>
  </si>
  <si>
    <t>Kloakering - Afløbsplan for småhuse</t>
  </si>
  <si>
    <t>Kloakering - digital tegning af afløbsplaner</t>
  </si>
  <si>
    <t>Kloakering - Udførelse af afløbsinstallationer</t>
  </si>
  <si>
    <t>Nivellering</t>
  </si>
  <si>
    <t>Projektleder-kurser</t>
  </si>
  <si>
    <t>Akademisk arbejde</t>
  </si>
  <si>
    <t>ISO 14001 - Intern auditor</t>
  </si>
  <si>
    <t>ESG-rapportering - fra compliance til innovation og værdiskabelse</t>
  </si>
  <si>
    <t>Bæredygtig forretningsforståelse</t>
  </si>
  <si>
    <t>ESG-rapportering</t>
  </si>
  <si>
    <t>Grøn omstilling i praksis inkl. ESG rapportering og bæredygtighed</t>
  </si>
  <si>
    <t>Revit-kurser</t>
  </si>
  <si>
    <t>Antal ECTS</t>
  </si>
  <si>
    <t>Kursuskode (AMU-kode/ modulnr. Etc.)</t>
  </si>
  <si>
    <t>Type uddannelse</t>
  </si>
  <si>
    <t xml:space="preserve">Uddannelsesforløb/kursusnavn/
kursustitel </t>
  </si>
  <si>
    <t xml:space="preserve">Erhvervsgruppe 
</t>
  </si>
  <si>
    <r>
      <t xml:space="preserve">Positivliste for den regionale uddannelsespulje for RAR Sjælland, gældende fra 1. oktober 2024 </t>
    </r>
    <r>
      <rPr>
        <b/>
        <sz val="9"/>
        <color theme="0"/>
        <rFont val="Calibri"/>
        <family val="2"/>
        <scheme val="minor"/>
      </rPr>
      <t>(rev jan 2025)</t>
    </r>
  </si>
  <si>
    <t>NR.</t>
  </si>
  <si>
    <t>Kursustitel</t>
  </si>
  <si>
    <t>Type</t>
  </si>
  <si>
    <t>Kode</t>
  </si>
  <si>
    <t>Varighed
- dage</t>
  </si>
  <si>
    <t>Business Controlling</t>
  </si>
  <si>
    <t xml:space="preserve">Privat </t>
  </si>
  <si>
    <t>Business Intelligence</t>
  </si>
  <si>
    <t>Akademi</t>
  </si>
  <si>
    <t>Byplanlægger-kursus</t>
  </si>
  <si>
    <t>Privat</t>
  </si>
  <si>
    <t>Bæredygtighed og miljø ved afvikling af events</t>
  </si>
  <si>
    <t>Bæredygtigt indkøb</t>
  </si>
  <si>
    <t>Cirkulær forretningsforståelse - adm. medarbejdere</t>
  </si>
  <si>
    <t>Den fleksible projektlederuddannelse i byggeriet</t>
  </si>
  <si>
    <t>Design af analyser og undersøgelse</t>
  </si>
  <si>
    <t>Digital Markedsføring inkl. Google Certificering, ChatGPT &amp; AI-Værktøjer</t>
  </si>
  <si>
    <t>Digitale kompetencer til online undervisning</t>
  </si>
  <si>
    <t>Erhvervsøkonomi</t>
  </si>
  <si>
    <t>Erhvervsøkonomi og Forretningsforståelse</t>
  </si>
  <si>
    <t>Global økonomi</t>
  </si>
  <si>
    <t>Grafisk Design og UI/UX Inkl. ChatGPT &amp; AI-Værktøjer</t>
  </si>
  <si>
    <t>Instruktører og elever i praktikcentret</t>
  </si>
  <si>
    <t>Introduktion til bæredygtig omstilling</t>
  </si>
  <si>
    <t>Kommunikation i en bæredygtig virksomhed</t>
  </si>
  <si>
    <t>LCA efteruddannelsesforløb</t>
  </si>
  <si>
    <t>Lean-kortlægning i værdistrøm i administration</t>
  </si>
  <si>
    <t>Ledelse af forandringsprocesser</t>
  </si>
  <si>
    <t>Microsoft Dynamics 365 Fundamentals Finance and Operations Apps (ERP) [MB-920T00]</t>
  </si>
  <si>
    <t>Mundtlig kommunikation som effektivt værktøj</t>
  </si>
  <si>
    <t>Mål og læring i praktikcentret</t>
  </si>
  <si>
    <t>Personalejura </t>
  </si>
  <si>
    <t>Power BI grundlæggende</t>
  </si>
  <si>
    <t>Projektledelse</t>
  </si>
  <si>
    <t>Projektledelse Inkl. Agil projektledelse med Scrum og Projektøkonomi</t>
  </si>
  <si>
    <t>Projektorienteret arbejde</t>
  </si>
  <si>
    <t>Projektudvikling og gennemførelse</t>
  </si>
  <si>
    <t>Regneark til økonomistyring</t>
  </si>
  <si>
    <t>37526</t>
  </si>
  <si>
    <t>Revit-arkitektur</t>
  </si>
  <si>
    <t>Udarbejdelse af projektrapporter</t>
  </si>
  <si>
    <t xml:space="preserve">Virksomhedens ESG-rapportering </t>
  </si>
  <si>
    <t xml:space="preserve">Virksomhedens klimaregnskab </t>
  </si>
  <si>
    <t>Virksomhedens økonomiske og politiske omverden</t>
  </si>
  <si>
    <t>Virksomhedens økonomiske planlægning</t>
  </si>
  <si>
    <t>Værdiskabende optimering af arbejdsprocesser</t>
  </si>
  <si>
    <t>Anvendelse af faldsikringsudstyr</t>
  </si>
  <si>
    <t>Arbejdsmiljø 1 i faglærte og ufaglærte job</t>
  </si>
  <si>
    <t>Brandforanstaltninger ved tagdækkerarbejde</t>
  </si>
  <si>
    <t>Gaffeltruck certifikatkursus B</t>
  </si>
  <si>
    <t xml:space="preserve">Kabelmontage - overdragelse </t>
  </si>
  <si>
    <t>Kloakering - etablering af rottespærer</t>
  </si>
  <si>
    <t xml:space="preserve">AMU </t>
  </si>
  <si>
    <t>Kommunikations og samarbejdsmetoder på byggeplads</t>
  </si>
  <si>
    <t>Lægning af SBS-tagpap</t>
  </si>
  <si>
    <t>Opstart af bygge- og anlægsprojekter</t>
  </si>
  <si>
    <t>PCB - Håndtering, fjernelse bortskaffelse</t>
  </si>
  <si>
    <t>Personlig sikkerhed ved arbjede med epoxy</t>
  </si>
  <si>
    <t>Rulle- og bukkestillads - opstilling mv.</t>
  </si>
  <si>
    <t xml:space="preserve">Sikkerhed ved arbejde med asbestholdige materialer </t>
  </si>
  <si>
    <t>Sikkerhed ved udførelse af taknisk isolering</t>
  </si>
  <si>
    <t>Sikkerhed ved udv. arbjede med asbestholdige materialer</t>
  </si>
  <si>
    <t xml:space="preserve">Systemstilladser - opstilling </t>
  </si>
  <si>
    <t>Tagdækning - APP-tagpap på flade eller skrå tage</t>
  </si>
  <si>
    <t>Tagdækning - sikkerhed ved bitumen og asfaltmat</t>
  </si>
  <si>
    <t>Tagdækning, isolering og faldopbygning</t>
  </si>
  <si>
    <t xml:space="preserve">Teknisk isolering pvc folie trin 1 </t>
  </si>
  <si>
    <t>Trailerkort til personbil kat. B/E    (10-20 dage)</t>
  </si>
  <si>
    <t>Tårnkran og fastopstillede kraner</t>
  </si>
  <si>
    <t xml:space="preserve">Tårnkran og fastopstillende kran + kranbasis </t>
  </si>
  <si>
    <t>Vejen som arbejdsplads</t>
  </si>
  <si>
    <t>Anretning</t>
  </si>
  <si>
    <t xml:space="preserve">Anvendelse af præsentationsprogrammer </t>
  </si>
  <si>
    <t>44373</t>
  </si>
  <si>
    <t>Barista 2: Avanceret tilberedning af kaffedrikke</t>
  </si>
  <si>
    <t>Bæredygtig produktion af mad og fødevarer</t>
  </si>
  <si>
    <t>Bæredygtighed i storkøkkener</t>
  </si>
  <si>
    <t xml:space="preserve">Daglig registrering i et økonomistyringsprogram </t>
  </si>
  <si>
    <t>Ernæring og sundhed</t>
  </si>
  <si>
    <t>Fødevaresikkerhed</t>
  </si>
  <si>
    <t>Grundlæggende rengøringshygiejne</t>
  </si>
  <si>
    <t>Kalkulation i køkkenet - trin 1</t>
  </si>
  <si>
    <t>Mere grønt i kendte retter i professionelle køkkener</t>
  </si>
  <si>
    <t>Måltidsplanlægning 1</t>
  </si>
  <si>
    <t>Planlægning af menu</t>
  </si>
  <si>
    <t>Plantebaseret mad i professionelle køkkener</t>
  </si>
  <si>
    <t>Råvarens egenskaber i madhåndværket 1</t>
  </si>
  <si>
    <t>Værtskab og oplevelser på hotel og restaurant 1</t>
  </si>
  <si>
    <t>Økologi og bæredygtighed</t>
  </si>
  <si>
    <t>Den serviceorienterede medarbejder</t>
  </si>
  <si>
    <t>Digitalisering i produktionen 1</t>
  </si>
  <si>
    <t>Effektivisering for operatører i procesindustrien</t>
  </si>
  <si>
    <t>49293</t>
  </si>
  <si>
    <t>GMP Inkl. Kommunikation, Projektstyring &amp; MS Office</t>
  </si>
  <si>
    <t>Grundlæggende el-lære for operatører - DC</t>
  </si>
  <si>
    <t>HACCP/egenkontrol  - operatører i fødevareindustri</t>
  </si>
  <si>
    <t>Instruktion og oplæring på procesanlæg</t>
  </si>
  <si>
    <t>Logistik og samarbejde</t>
  </si>
  <si>
    <t>Processer og råvarer i levnedsmiddelindustrien</t>
  </si>
  <si>
    <t>Produktionshygiejne - operatører fødevareindustri</t>
  </si>
  <si>
    <t>Styring og Regulering</t>
  </si>
  <si>
    <t>Tavlemøder</t>
  </si>
  <si>
    <t>Uorganisk kemi for operatører i procesindustrien</t>
  </si>
  <si>
    <t>IT og teletekni</t>
  </si>
  <si>
    <t>ASP.NET Core MVC Programmering</t>
  </si>
  <si>
    <t>Cybersecurity operations</t>
  </si>
  <si>
    <t>Machine Learning inkl. Python &amp; Data Science</t>
  </si>
  <si>
    <t>Microsoft 365 &amp; Windows Server 2019 inkl. Microsoft Azure-AD &amp; IT-sikkerhed</t>
  </si>
  <si>
    <t>Microsoft 365, Microsoft Azure &amp; IT-sikkerhed</t>
  </si>
  <si>
    <t>Microsoft Azure</t>
  </si>
  <si>
    <t>Microsoft Office, ChatGPT &amp; AI-Værktøjer</t>
  </si>
  <si>
    <t>Netteknik, cloud, install. og konfig.</t>
  </si>
  <si>
    <t>Netteknik: Deployment i servermiljø</t>
  </si>
  <si>
    <t>Python Programmering for begyndere</t>
  </si>
  <si>
    <t>Serveradministration og sikkerhed</t>
  </si>
  <si>
    <t>Specialistene Acadmy</t>
  </si>
  <si>
    <t xml:space="preserve">Specialisterne Academy </t>
  </si>
  <si>
    <t>Arbejdsmiljø og sikkerhed, svejsning/termisk</t>
  </si>
  <si>
    <t>C# Programmering - Fra Grundlæggende til Avanceret</t>
  </si>
  <si>
    <t>Elevatorteknik 1-2, skakt, stol og drivmaskinrum</t>
  </si>
  <si>
    <t>El-introduktion for reparatører 1, el-lære</t>
  </si>
  <si>
    <t>El-introduktion for reparatører 2, relæteknik</t>
  </si>
  <si>
    <t>Python Programmering - Fra Grundlæggende til Avanceret</t>
  </si>
  <si>
    <t>Reparationssvejsning</t>
  </si>
  <si>
    <t>Efteruddannelsesprøven (EUP)</t>
  </si>
  <si>
    <t>Grundlæggende erhvervsforsikring - salg g rådgivning (3.34)</t>
  </si>
  <si>
    <t>Grundlæggende personforsikring (3.24)</t>
  </si>
  <si>
    <t>Grundlæggende privatforsikring - salg og rådgivning (3.58)</t>
  </si>
  <si>
    <t>Indkøbsprocessen i et ERP system</t>
  </si>
  <si>
    <t>Kreditorstyring</t>
  </si>
  <si>
    <t>Løn &amp; Personalejura inkl. lønsystemer, HR &amp; MS Office</t>
  </si>
  <si>
    <t xml:space="preserve">Lønkursus - for den erfarne lønbogholder </t>
  </si>
  <si>
    <t>Lønkursus - ny inden for lønbehandling</t>
  </si>
  <si>
    <t>Regnskab &amp; Bogføring inkl. Dynamics 365, e-conomic &amp; Excel</t>
  </si>
  <si>
    <t>Økonomistyring i praksis</t>
  </si>
  <si>
    <t>37396</t>
  </si>
  <si>
    <t>Landbrug, skovbrug, gartneri, fiskeri og dyrepleje</t>
  </si>
  <si>
    <t>Anvendelse af motorsav 1</t>
  </si>
  <si>
    <t>Beskæring 1</t>
  </si>
  <si>
    <t>Betjening og vedligeholdelse af mindre gartnerimaskiner</t>
  </si>
  <si>
    <t>Biodiversitet i anlægsgartnerfaget</t>
  </si>
  <si>
    <t xml:space="preserve">Anerkendende kommunikation i omsorgsarbejdet, </t>
  </si>
  <si>
    <t>Arbejdet med børn i udsatte positioner</t>
  </si>
  <si>
    <t>Arbejdet som omsorgshjælper</t>
  </si>
  <si>
    <t>Børns leg og den legende tilgang</t>
  </si>
  <si>
    <t xml:space="preserve">Den styrkede pædagogiske læreplan </t>
  </si>
  <si>
    <t>Håndtering af personoplysninger</t>
  </si>
  <si>
    <t>Kulturafstemt kommunikation i salg og service</t>
  </si>
  <si>
    <t>Møde- og webinartilrettelæggelse</t>
  </si>
  <si>
    <t>Neuropædagogik indsats i pædagogisk arbejde</t>
  </si>
  <si>
    <t>Neuropædagogik som redskab i det pædagogiske arbejde</t>
  </si>
  <si>
    <t>Pædagogisk formidling i operative funktioner</t>
  </si>
  <si>
    <t>Samspil og relationer i pædagogisk arbejde</t>
  </si>
  <si>
    <t>Pædagogmedhjælpere i daginstitutioner som F/I</t>
  </si>
  <si>
    <t>Pårørendeinddragelse i special-socialpæd. Arbejde</t>
  </si>
  <si>
    <t>Referat- og notatteknik</t>
  </si>
  <si>
    <t>Rengøringsudstyr og -metoder</t>
  </si>
  <si>
    <t>Sorg- og krisearbejde i omsorgs- og pæd. område</t>
  </si>
  <si>
    <t>Tekster på papir – formulering og opbygning</t>
  </si>
  <si>
    <t>49556</t>
  </si>
  <si>
    <t>Digital Markedsføring inkl. Google Certificering</t>
  </si>
  <si>
    <t>E-handel</t>
  </si>
  <si>
    <t>37608</t>
  </si>
  <si>
    <t>Interkulturel kompetence i jobudøvelsen</t>
  </si>
  <si>
    <t>43766</t>
  </si>
  <si>
    <t>44853</t>
  </si>
  <si>
    <t>Konflikthåndtering for salgsmedarbejderen</t>
  </si>
  <si>
    <t>Kundeservice i administrative funktioner</t>
  </si>
  <si>
    <t>47296</t>
  </si>
  <si>
    <t xml:space="preserve">Kundeservice i detailhandlen </t>
  </si>
  <si>
    <t>46128</t>
  </si>
  <si>
    <t>47189</t>
  </si>
  <si>
    <t>46472</t>
  </si>
  <si>
    <t>Salg og Salgspsykologi</t>
  </si>
  <si>
    <t>20104</t>
  </si>
  <si>
    <t>Service</t>
  </si>
  <si>
    <t>37748</t>
  </si>
  <si>
    <t>Trends og livsstil hos forbrugeren i detailhandlen</t>
  </si>
  <si>
    <t>Anvendelse af diagnoselatin i journaler</t>
  </si>
  <si>
    <t>45586</t>
  </si>
  <si>
    <t xml:space="preserve">Arbejde med ældre i eget hjem </t>
  </si>
  <si>
    <t>Arbejde som omsorgshjælper</t>
  </si>
  <si>
    <t>Arbejdet med recepter, attester og registre</t>
  </si>
  <si>
    <t>45585</t>
  </si>
  <si>
    <t xml:space="preserve">Arbejdsmiljø i sosu-arbejdet, etik og adfærd </t>
  </si>
  <si>
    <t>Beskrivelse af anatomi i medicinske journaler</t>
  </si>
  <si>
    <t>45584</t>
  </si>
  <si>
    <t>Bliv  Kostvejleder/online</t>
  </si>
  <si>
    <t>Brug af DRG - diagnoserelaterede grupper</t>
  </si>
  <si>
    <t>45583</t>
  </si>
  <si>
    <t>Deeskalerende kommunikation</t>
  </si>
  <si>
    <t>Ergonomi inden for faglærte og ufaglærte job</t>
  </si>
  <si>
    <t xml:space="preserve">Ergonomi inden for ufaglærte og faglærte job F/I </t>
  </si>
  <si>
    <t>Evaluering og pædagogisk læringsmiljø i dagtilbud</t>
  </si>
  <si>
    <t xml:space="preserve">Fagunderstøttende dansk F/I </t>
  </si>
  <si>
    <t>Forløbskoordinering</t>
  </si>
  <si>
    <t>48664</t>
  </si>
  <si>
    <t>Generel hygiejne i socialt og pædagogisk arbejde</t>
  </si>
  <si>
    <t>Grundlæggende diagnoselatin</t>
  </si>
  <si>
    <t>40915</t>
  </si>
  <si>
    <t>Ikke-kirurgisk paradontalbehandling</t>
  </si>
  <si>
    <t>Injektion af medicin</t>
  </si>
  <si>
    <t>Innovativ praksis</t>
  </si>
  <si>
    <t>Vf2</t>
  </si>
  <si>
    <t>Intro til arbejde på plejecentre og i hjemmepleje</t>
  </si>
  <si>
    <t xml:space="preserve">Introduktion til SOSU-brancheområdet F/I </t>
  </si>
  <si>
    <t>Kommunikation i patientforløb</t>
  </si>
  <si>
    <t>45582</t>
  </si>
  <si>
    <t>Konflikthåndtering i SOSU-arbejdet</t>
  </si>
  <si>
    <t>Kursus i anlæggelse af perifert venekateter og blodprøvetagning</t>
  </si>
  <si>
    <t xml:space="preserve">Kvalitet i offentlige velfærdsydelse </t>
  </si>
  <si>
    <t xml:space="preserve">Magt og Omsorg </t>
  </si>
  <si>
    <t>Medicinadministration</t>
  </si>
  <si>
    <t>Medicinsk fagsprog - fordanskning</t>
  </si>
  <si>
    <t>45587</t>
  </si>
  <si>
    <t>Mennesker med udviklingshæmning &amp; rusmiddelmisbrug</t>
  </si>
  <si>
    <t>Multikompleksitet i social og sundhedsfaglig praksis</t>
  </si>
  <si>
    <t>Vf5</t>
  </si>
  <si>
    <t>Operativ cariesterapi</t>
  </si>
  <si>
    <t>Ortodonti-kursus</t>
  </si>
  <si>
    <t>Professionel praksis</t>
  </si>
  <si>
    <t>Ob1</t>
  </si>
  <si>
    <t>Prøv dig selv af som ferievikar inden for social- og sundhedsområdet</t>
  </si>
  <si>
    <t>Pædodonti-kursus</t>
  </si>
  <si>
    <t>På vej mod SOSU basis</t>
  </si>
  <si>
    <t>47298</t>
  </si>
  <si>
    <t xml:space="preserve">Samarbejde med pårørende </t>
  </si>
  <si>
    <t xml:space="preserve">Sundhedspædagogik i omsorgsarbejdet </t>
  </si>
  <si>
    <t>Sårbehandling/online</t>
  </si>
  <si>
    <t xml:space="preserve">Tidlig opsporing af sygdomstegn </t>
  </si>
  <si>
    <t>Voksenhandicap - aldring og demens</t>
  </si>
  <si>
    <t>Værtskab og sociale rammer for ældres måltider</t>
  </si>
  <si>
    <t>ADR grund- og specialiseringskursus - Klasse 1</t>
  </si>
  <si>
    <t>ADR Repetition - Grundkursus</t>
  </si>
  <si>
    <t>ADR Repetition - Grundkursus + Tank</t>
  </si>
  <si>
    <t xml:space="preserve">Affaldshåndtering - rengøringsservice </t>
  </si>
  <si>
    <t>Ajourføring for stykgods og distributionschauffører</t>
  </si>
  <si>
    <t>Digitalisering i produktionen 2</t>
  </si>
  <si>
    <t xml:space="preserve">Kranbasis, suppleret med samløft med kraner </t>
  </si>
  <si>
    <t>Kundebetjening - lager</t>
  </si>
  <si>
    <t>Undervisning og vejledning</t>
  </si>
  <si>
    <t>Vagt, sikkerhed og overvågning</t>
  </si>
  <si>
    <t xml:space="preserve">Anerkendende kommunikation i omsorgsarbejdet </t>
  </si>
  <si>
    <t>Ikke-behandlingskrævende liggende patientbefordring</t>
  </si>
  <si>
    <t>Sårbehandling, behandlingskrævende sår</t>
  </si>
  <si>
    <t>Rækkenavne</t>
  </si>
  <si>
    <t>Hovedtotal</t>
  </si>
  <si>
    <t xml:space="preserve">Antal af Uddannelsesforløb/kursusnavn/
kursustitel </t>
  </si>
  <si>
    <t>Op til 30</t>
  </si>
  <si>
    <t>BSim Indeklimasimulering, Grundkursus</t>
  </si>
  <si>
    <t>Virksomheden og certificeringer, rapportering og dokumentation</t>
  </si>
  <si>
    <t>Op til 10</t>
  </si>
  <si>
    <t>BE-Trailerkørekort (B/E)</t>
  </si>
  <si>
    <t>AutoCAD-kurser</t>
  </si>
  <si>
    <t>Grundlæggende rengøringshygiejne, del 2</t>
  </si>
  <si>
    <t>Grundlæggende GVK-godkendt vinylbelægning</t>
  </si>
  <si>
    <t>Flere typer</t>
  </si>
  <si>
    <t xml:space="preserve">Varig-hed - dage </t>
  </si>
  <si>
    <t>Erhvervsgrupper</t>
  </si>
  <si>
    <t>antal kurser</t>
  </si>
  <si>
    <t>Kurser i alt</t>
  </si>
  <si>
    <t>https://www.ug.dk/search/</t>
  </si>
  <si>
    <t>Diplom</t>
  </si>
  <si>
    <t>Grundlink</t>
  </si>
  <si>
    <t>til overs</t>
  </si>
  <si>
    <t>sammenkæde</t>
  </si>
  <si>
    <t>Link til at læse mere om kurset</t>
  </si>
  <si>
    <t>Arbejdsmiljø i sosu-arbejdet - etik og adfærd</t>
  </si>
  <si>
    <t>Grundlæggende behov, pleje og omsorg - FSSH3</t>
  </si>
  <si>
    <t>Helhedsorienteret pleje og omsorg - FSSH4</t>
  </si>
  <si>
    <t>Konflikthåndtering i sosu-arbejdet</t>
  </si>
  <si>
    <t>Mødet med borgeren med demenssygdom - FSSH5a</t>
  </si>
  <si>
    <t>Omsorg for personer med demens</t>
  </si>
  <si>
    <t>Praktisk hjælp og professionelle relationer -FSSH2</t>
  </si>
  <si>
    <t>På vej mod SOSU - basis</t>
  </si>
  <si>
    <t>Relation, livskvalitet, ensomhed - FSSH5b</t>
  </si>
  <si>
    <t>Samarbejde med pårørende</t>
  </si>
  <si>
    <t>Samarbejde med ældre om gode kostvaner</t>
  </si>
  <si>
    <t>Støtte til borgeren med psykisk sygdom - FSSH5c</t>
  </si>
  <si>
    <t>Velfærdsteknologi i det daglige omsorgsarbejde I</t>
  </si>
  <si>
    <t>Intro specialiserede socialområde: sundhedsindsats</t>
  </si>
  <si>
    <t>Medvirken ved medicinadministration</t>
  </si>
  <si>
    <t>Søg på Internettet</t>
  </si>
  <si>
    <t>Gæstebetjening: Kommunikation &amp; konflikthåndtering</t>
  </si>
  <si>
    <t>Håndtering af konflikter og klager fra gæsten 1 (udgår 30-09-2025)</t>
  </si>
  <si>
    <t>Salg i gæstebetjeningen 1</t>
  </si>
  <si>
    <t>Salg og service i gæstebetjening (udgår 30-06-2025)</t>
  </si>
  <si>
    <t>Datahåndtering for administrative medarbejdere (udgår 30-06-2025)</t>
  </si>
  <si>
    <t>Beford. af sygdoms- og alderssvækkede passagerer (udgår 30-06-2025)</t>
  </si>
  <si>
    <t>Befordring af sygdoms- og alderssvækkede passagerer</t>
  </si>
  <si>
    <r>
      <t xml:space="preserve">Positivliste for den regionale uddannelsespulje for RBR Sjælland,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30. juni 2025</t>
    </r>
  </si>
  <si>
    <t>BusinessGroup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</si>
  <si>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</si>
  <si>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</si>
  <si>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</si>
  <si>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</si>
  <si>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</si>
  <si>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</si>
  <si>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</si>
  <si>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Sjælland</t>
  </si>
  <si>
    <t>https://www.ug.dk/voksen-og-efteruddannelser/akademiuddannelser/baeredygtighed-og-groen-omstilling/baeredygtig-forretningsforstaaelse</t>
  </si>
  <si>
    <t>https://www.ug.dk/voksen-og-efteruddannelser/akademiuddannelser/baeredygtighed-og-groen-omstilling/esg-rapportering</t>
  </si>
  <si>
    <t>https://www.ug.dk/voksen-og-efteruddannelser/diplomuddannelser/merkantil-diplomuddannelse/virksomheden-og-certificeringer-rapportering-og-dokumentation</t>
  </si>
  <si>
    <t>https://www.ug.dk/voksen-og-efteruddannelser/arbejdsmarkedsuddannelser/gulvlaegning-og-vaadrumsopgaver-med-vaadrumssikring/afslibning-og-efterbehandling-af-traegulve</t>
  </si>
  <si>
    <t>https://www.ug.dk/voksen-og-efteruddannelser/arbejdsmarkedsuddannelser/betjening-af-travers-portalkran-og-riggerudstyr/anhugning-og-komplekse-loefteopgaver-2</t>
  </si>
  <si>
    <t>https://www.ug.dk/anvendelse-af-entreprenoermateriel/anhugning-paa-byggepladsen</t>
  </si>
  <si>
    <t>https://www.ug.dk/voksen-og-efteruddannelser/arbejdsmarkedsuddannelser/etablering-og-pleje-af-groenne-omraader-og-anlaeg/brandforanstaltning-ved-ukrudtsbraending</t>
  </si>
  <si>
    <t>https://www.ug.dk/voksen-og-efteruddannelser/arbejdsmarkedsuddannelser/obligatorisk-faelleskatalog/fagunderstoettende-dansk-som-andetsprog-fi</t>
  </si>
  <si>
    <t>https://www.ug.dk/voksen-og-efteruddannelser/arbejdsmarkedsuddannelser/gulvlaegning-og-vaadrumsopgaver-med-vaadrumssikring/grundlaeggende-gvk-godkendt-vinylbelaegning</t>
  </si>
  <si>
    <t>https://www.ug.dk/voksen-og-efteruddannelser/arbejdsmarkedsuddannelser/gulvlaegning-og-vaadrumsopgaver-med-vaadrumssikring/gvk-godkendt-vinylsvejsning</t>
  </si>
  <si>
    <t>https://www.ug.dk/voksen-og-efteruddannelser/arbejdsmarkedsuddannelser/gulvlaegning-og-vaadrumsopgaver-med-vaadrumssikring/introduktion-til-gulvbelaegning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</si>
  <si>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</si>
  <si>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</si>
  <si>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</si>
  <si>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https://www.ug.dk/anlaegsarbejder/kloakering-afloebsplan-for-smaahuse</t>
  </si>
  <si>
    <t>https://www.ug.dk/anlaegsarbejder/kloakering-afloebssystemers-formaal-og-indretning-1</t>
  </si>
  <si>
    <t>https://www.ug.dk/anlaegsarbejder/kloakering-anvendelse-af-laegningsbestemmelser-1</t>
  </si>
  <si>
    <t>https://www.ug.dk/anlaegsarbejder/kloakering-arbejdsmiljoe-0</t>
  </si>
  <si>
    <t>https://www.ug.dk/anlaegsarbejder/kloakering-digital-tegning-af-afloebsplaner</t>
  </si>
  <si>
    <t>https://www.ug.dk/anlaegsarbejder/kloakering-draening-af-bygvaerker</t>
  </si>
  <si>
    <t>https://www.ug.dk/anlaegsarbejder/kloakering-el-udstyr-i-pumpebroende</t>
  </si>
  <si>
    <t>https://www.ug.dk/anlaegsarbejder/kloakering-udfoerelse-af-afloebsinstallationer-0</t>
  </si>
  <si>
    <t>https://www.ug.dk/anvendelse-af-entreprenoermateriel/kranbasis-teleskoplaesser-m-kranloeft-over-8-tm</t>
  </si>
  <si>
    <t>https://www.ug.dk/voksen-og-efteruddannelser/arbejdsmarkedsuddannelser/gulvlaegning-og-vaadrumsopgaver-med-vaadrumssikring/kvalitetssikring-af-gvk-godkendt-vinylbelaegning</t>
  </si>
  <si>
    <t>https://www.ug.dk/anlaegsarbejder/nivellering-1</t>
  </si>
  <si>
    <t>https://www.ug.dk/voksen-og-efteruddannelser/arbejdsmarkedsuddannelser/vvs-installationer-og-vedvarende-energiloesninger/roermontage-vandinstallationer-plastroer</t>
  </si>
  <si>
    <t>https://www.ug.dk/voksen-og-efteruddannelser/arbejdsmarkedsuddannelser/vvs-installationer-og-vedvarende-energiloesninger/roermontage-vandinstallationer-staal-og-kobberroer</t>
  </si>
  <si>
    <t>https://www.ug.dk/voksen-og-efteruddannelser/arbejdsmarkedsuddannelser/vvs-installationer-og-vedvarende-energiloesninger/roermontoer-overdragelse</t>
  </si>
  <si>
    <t>https://www.ug.dk/voksen-og-efteruddannelser/arbejdsmarkedsuddannelser/diamantskaering-nedrivning-og-ressourcehaandtering/sikkerhed-ved-arbejde-med-asbestholdige-materialer</t>
  </si>
  <si>
    <t>https://www.ug.dk/stilladsmontage/systemstilladser-opstilling-mv-1</t>
  </si>
  <si>
    <t>https://www.ug.dk/anvendelse-af-entreprenoermateriel/teleskoplaesser-certifikat</t>
  </si>
  <si>
    <t>https://www.ug.dk/asfaltbelaegninger/vejen-som-arbejdsplads-certifikat-0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</si>
  <si>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</si>
  <si>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https://www.ug.dk/voksen-og-efteruddannelser/arbejdsmarkedsuddannelser/madfremstilling-restaurant-kantine-og-catering/anretning-og-menusammensaetning</t>
  </si>
  <si>
    <t>https://www.ug.dk/voksen-og-efteruddannelser/arbejdsmarkedsuddannelser/reception-servering-og-service/barista-1-tilberedning-af-kaffe-kakao-og-the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</si>
  <si>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</si>
  <si>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https://www.ug.dk/voksen-og-efteruddannelser/arbejdsmarkedsuddannelser/mad-til-grupper-med-varierede-behov-for-ernaering/baeredygtig-fisk-og-skaldyr-0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</si>
  <si>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</si>
  <si>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https://www.ug.dk/voksen-og-efteruddannelser/arbejdsmarkedsuddannelser/mad-til-grupper-med-varierede-behov-for-ernaering/baeredygtighed-i-storkoekkener-0</t>
  </si>
  <si>
    <t>https://www.ug.dk/voksen-og-efteruddannelser/arbejdsmarkedsuddannelser/reception-servering-og-service/baeredygtighed-i-vaertskab-service-og-oplevelser</t>
  </si>
  <si>
    <t>https://www.ug.dk/voksen-og-efteruddannelser/arbejdsmarkedsuddannelser/madfremstilling-restaurant-kantine-og-catering/baeredygtighed-ift-foedevarer-service-oplevelser</t>
  </si>
  <si>
    <t>https://www.ug.dk/voksen-og-efteruddannelser/arbejdsmarkedsuddannelser/madfremstilling-restaurant-kantine-og-catering/det-klimavenlige-koekken</t>
  </si>
  <si>
    <t>https://www.ug.dk/voksen-og-efteruddannelser/arbejdsmarkedsuddannelser/madfremstilling-restaurant-kantine-og-catering/foedevarehygiejne-og-egenkontrol</t>
  </si>
  <si>
    <t>https://www.ug.dk/voksen-og-efteruddannelser/arbejdsmarkedsuddannelser/mad-til-grupper-med-varierede-behov-for-ernaering/grundlaeggende-kostberegning-0</t>
  </si>
  <si>
    <t>https://www.ug.dk/voksen-og-efteruddannelser/arbejdsmarkedsuddannelser/madfremstilling-restaurant-kantine-og-catering/grundtilberedning</t>
  </si>
  <si>
    <t>https://www.ug.dk/voksen-og-efteruddannelser/arbejdsmarkedsuddannelser/mad-til-grupper-med-varierede-behov-for-ernaering/groent-smoerrebroed-i-professionelle-koekkener</t>
  </si>
  <si>
    <t>https://www.ug.dk/voksen-og-efteruddannelser/arbejdsmarkedsuddannelser/reception-servering-og-service/gaestebetjening-kommunikation-konflikthaandtering</t>
  </si>
  <si>
    <t>https://www.ug.dk/voksen-og-efteruddannelser/arbejdsmarkedsuddannelser/reception-servering-og-service/gaestevejledning-om-andre-europaeiske-vine-omraader</t>
  </si>
  <si>
    <t>https://www.ug.dk/voksen-og-efteruddannelser/arbejdsmarkedsuddannelser/reception-servering-og-service/gaestevejledning-om-vinens-dyrkning-fremstilling</t>
  </si>
  <si>
    <t>https://www.ug.dk/voksen-og-efteruddannelser/arbejdsmarkedsuddannelser/reception-servering-og-service/haandtering-af-konflikter-og-klager-fra-gaesten-1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</si>
  <si>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</si>
  <si>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https://www.ug.dk/voksen-og-efteruddannelser/arbejdsmarkedsuddannelser/reception-servering-og-service/kommunikation-og-serviceorienteret-gaestebetjening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</si>
  <si>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</si>
  <si>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</si>
  <si>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</si>
  <si>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</si>
  <si>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https://www.ug.dk/voksen-og-efteruddannelser/arbejdsmarkedsuddannelser/mad-til-grupper-med-varierede-behov-for-ernaering/reduktion-af-madspild-1-0</t>
  </si>
  <si>
    <t>https://www.ug.dk/voksen-og-efteruddannelser/arbejdsmarkedsuddannelser/madfremstilling-restaurant-kantine-og-catering/raavarer-i-koekkenet-trin-1</t>
  </si>
  <si>
    <t>https://www.ug.dk/voksen-og-efteruddannelser/arbejdsmarkedsuddannelser/reception-servering-og-service/salg-i-gaestebetjeningen-1</t>
  </si>
  <si>
    <t>https://www.ug.dk/voksen-og-efteruddannelser/arbejdsmarkedsuddannelser/reception-servering-og-service/servering-af-oel-drinks-og-alkoholfrie-drikke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</si>
  <si>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</si>
  <si>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</si>
  <si>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https://www.ug.dk/voksen-og-efteruddannelser/arbejdsmarkedsuddannelser/reception-servering-og-service/tjenerens-praesentationsteknikker</t>
  </si>
  <si>
    <t>https://www.ug.dk/voksen-og-efteruddannelser/arbejdsmarkedsuddannelser/madfremstilling-restaurant-kantine-og-catering/udvidet-raavarekendskab</t>
  </si>
  <si>
    <t>https://www.ug.dk/voksen-og-efteruddannelser/arbejdsmarkedsuddannelser/betjening-af-travers-portalkran-og-riggerudstyr/anhugning-og-komplekse-loefteopgaver-1</t>
  </si>
  <si>
    <t>https://www.ug.dk/voksen-og-efteruddannelser/arbejdsmarkedsuddannelser/produktion-og-teknik-i-procesindustrien/anvendelse-af-emballage-for-operatoerer</t>
  </si>
  <si>
    <t>https://www.ug.dk/voksen-og-efteruddannelser/arbejdsmarkedsuddannelser/produktion-og-teknik-i-procesindustrien/anvendelse-af-lokalvisende-procesmaaleudstyr</t>
  </si>
  <si>
    <t>https://www.ug.dk/voksen-og-efteruddannelser/arbejdsmarkedsuddannelser/produktion-og-teknik-i-procesindustrien/anvendelse-af-proceskemiske-enhedsoperationer</t>
  </si>
  <si>
    <t>https://www.ug.dk/voksen-og-efteruddannelser/arbejdsmarkedsuddannelser/produktion-af-levnedsmidler-nydelsesmidler-foder/anvendt-bryggeriteknik-for-operatoerer</t>
  </si>
  <si>
    <t>https://www.ug.dk/voksen-og-efteruddannelser/arbejdsmarkedsuddannelser/produktion-af-medicinalprodukter/betjening-af-procesanlaeg-under-gmp-og-isoregler</t>
  </si>
  <si>
    <t>https://www.ug.dk/voksen-og-efteruddannelser/arbejdsmarkedsuddannelser/produktion-af-medicinalprodukter/fremstilling-af-steril-batch-steril-2</t>
  </si>
  <si>
    <t>https://www.ug.dk/voksen-og-efteruddannelser/arbejdsmarkedsuddannelser/produktion-af-medicinalprodukter/fremstilling-af-sterile-laegemidler-steril-1</t>
  </si>
  <si>
    <t>https://www.ug.dk/voksen-og-efteruddannelser/arbejdsmarkedsuddannelser/produktion-af-medicinalprodukter/gmp-facility-design-og-kontrol-af-gmp</t>
  </si>
  <si>
    <t>https://www.ug.dk/voksen-og-efteruddannelser/arbejdsmarkedsuddannelser/produktion-af-medicinalprodukter/gmp-i-praksis-gmp2</t>
  </si>
  <si>
    <t>https://www.ug.dk/voksen-og-efteruddannelser/arbejdsmarkedsuddannelser/produktion-af-medicinalprodukter/gmp-regler-pharma-og-foedevarer</t>
  </si>
  <si>
    <t>https://www.ug.dk/voksen-og-efteruddannelser/arbejdsmarkedsuddannelser/produktion-af-medicinalprodukter/kvalificering-og-validering-pharma-og-foedevarer</t>
  </si>
  <si>
    <t>https://www.ug.dk/voksen-og-efteruddannelser/arbejdsmarkedsuddannelser/produktion-af-medicinalprodukter/kvalitetskontrol-for-medicooperatoerer</t>
  </si>
  <si>
    <t>https://www.ug.dk/voksen-og-efteruddannelser/arbejdsmarkedsuddannelser/produktion-af-medicinalprodukter/laboratoriekendskab-pharma-og-foedevarer</t>
  </si>
  <si>
    <t>https://www.ug.dk/voksen-og-efteruddannelser/arbejdsmarkedsuddannelser/produktion-af-medicinalprodukter/medicinalindustriel-produktion-gmp1</t>
  </si>
  <si>
    <t>https://www.ug.dk/voksen-og-efteruddannelser/arbejdsmarkedsuddannelser/spaantagende-metalindustri/maaleteknik-for-operatoerer</t>
  </si>
  <si>
    <t>https://www.ug.dk/voksen-og-efteruddannelser/arbejdsmarkedsuddannelser/produktion-og-teknik-i-procesindustrien/operatoer-vedligehold-procesmaaleudstyr</t>
  </si>
  <si>
    <t>https://www.ug.dk/voksen-og-efteruddannelser/arbejdsmarkedsuddannelser/automatik-og-procesteknisk-omraade/procesanlaeg-introduktion-regulator-og-maalekreds</t>
  </si>
  <si>
    <t>https://www.ug.dk/voksen-og-efteruddannelser/arbejdsmarkedsuddannelser/produktion-og-teknik-i-procesindustrien/produktion-for-operatoerer-i-procesindustrien</t>
  </si>
  <si>
    <t>https://www.ug.dk/voksen-og-efteruddannelser/arbejdsmarkedsuddannelser/produktion-og-teknik-i-procesindustrien/reparation-og-vedligeholdelse-for-operatoerer</t>
  </si>
  <si>
    <t>https://www.ug.dk/voksen-og-efteruddannelser/arbejdsmarkedsuddannelser/svejsning-skaering-og-maritim-produktion-i-metal/reparationssvejsning</t>
  </si>
  <si>
    <t>https://www.ug.dk/voksen-og-efteruddannelser/arbejdsmarkedsuddannelser/svejsning-skaering-og-maritim-produktion-i-metal/anvendt-svejseteknisk-beregning-og-maaling</t>
  </si>
  <si>
    <t>https://www.ug.dk/voksen-og-efteruddannelser/arbejdsmarkedsuddannelser/bygningers-el-installationer/arbejde-paa-eller-naer-spaending-ajourf-praksis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</si>
  <si>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</si>
  <si>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https://www.ug.dk/voksen-og-efteruddannelser/arbejdsmarkedsuddannelser/automatik-og-procesteknisk-omraade/automatiske-anlaeg-3-1-plc-foelere-og-vision</t>
  </si>
  <si>
    <t>https://www.ug.dk/bygge-og-anlaegsopgaver-i-lettere-materialer/brandforanstaltninger-v-gnistproducerende-vaerktoej</t>
  </si>
  <si>
    <t>https://www.ug.dk/voksen-og-efteruddannelser/arbejdsmarkedsuddannelser/maskin-og-vaerktoejsomraadet/cnc-drejning-med-c-akse-avanceret-2-sidet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</si>
  <si>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</si>
  <si>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</si>
  <si>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</si>
  <si>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</si>
  <si>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https://www.ug.dk/voksen-og-efteruddannelser/arbejdsmarkedsuddannelser/spaantagende-metalindustri/cnc-fraesning-klargoering-og-maskinbetjening</t>
  </si>
  <si>
    <t>https://www.ug.dk/voksen-og-efteruddannelser/arbejdsmarkedsuddannelser/maskin-og-vaerktoejsomraadet/cnc-fraesning-opspaending-og-flersidet-bearbejdning</t>
  </si>
  <si>
    <t>https://www.ug.dk/voksen-og-efteruddannelser/arbejdsmarkedsuddannelser/maskin-og-vaerktoejsomraadet/cnc-fraesning-programmering-og-opstilling-2-sidet</t>
  </si>
  <si>
    <t>https://www.ug.dk/voksen-og-efteruddannelser/arbejdsmarkedsuddannelser/koeretoejsomraadet/daekrep-og-monteringstek-paa-person-og-varevogne</t>
  </si>
  <si>
    <t>https://www.ug.dk/voksen-og-efteruddannelser/arbejdsmarkedsuddannelser/koeretoejsomraadet/daektyper-afbalancering-og-kontrol</t>
  </si>
  <si>
    <t>https://www.ug.dk/voksen-og-efteruddannelser/arbejdsmarkedsuddannelser/koeretoejsomraadet/eldrevnehybride-koeretoejer-opbygning-og-service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</si>
  <si>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</si>
  <si>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</si>
  <si>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</si>
  <si>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https://www.ug.dk/voksen-og-efteruddannelser/arbejdsmarkedsuddannelser/koeretoejsomraadet/grundlaeggende-fejlsoegning-autoomraadet</t>
  </si>
  <si>
    <t>https://www.ug.dk/voksen-og-efteruddannelser/arbejdsmarkedsuddannelser/spaantagende-metalindustri/grundlaeggende-maskintegning</t>
  </si>
  <si>
    <t>https://www.ug.dk/voksen-og-efteruddannelser/arbejdsmarkedsuddannelser/koeretoejsomraadet/grundlaeggende-motorstyring-autoomraadet</t>
  </si>
  <si>
    <t>https://www.ug.dk/voksen-og-efteruddannelser/arbejdsmarkedsuddannelser/koeretoejsomraadet/grundlaeggende-testerkursus-autoomraadet</t>
  </si>
  <si>
    <t>https://www.ug.dk/voksen-og-efteruddannelser/arbejdsmarkedsuddannelser/koeretoejsomraadet/hjulafbalancering-og-kosmetisk-optimering</t>
  </si>
  <si>
    <t>https://www.ug.dk/voksen-og-efteruddannelser/arbejdsmarkedsuddannelser/koeretoejsomraadet/hoejvolt-batteriteknologi-i-el-hybride-koeretoejer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</si>
  <si>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</si>
  <si>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</si>
  <si>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</si>
  <si>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</si>
  <si>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</si>
  <si>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https://www.ug.dk/voksen-og-efteruddannelser/arbejdsmarkedsuddannelser/svejsning-skaering-og-maritim-produktion-i-metal/materialelaere-staal</t>
  </si>
  <si>
    <t>https://www.ug.dk/voksen-og-efteruddannelser/arbejdsmarkedsuddannelser/overfladebehandling/pers-sikkerhed-v-arbejde-med-epoxy-og-isocyanater</t>
  </si>
  <si>
    <t>https://www.ug.dk/voksen-og-efteruddannelser/arbejdsmarkedsuddannelser/isolering-af-tekniske-anlaeg/pladeudfoldning-trin-1</t>
  </si>
  <si>
    <t>https://www.ug.dk/voksen-og-efteruddannelser/arbejdsmarkedsuddannelser/isolering-af-tekniske-anlaeg/pladeudfoldning-trin-2</t>
  </si>
  <si>
    <t>https://www.ug.dk/voksen-og-efteruddannelser/arbejdsmarkedsuddannelser/isolering-af-tekniske-anlaeg/pladeudfoldning-trin-3</t>
  </si>
  <si>
    <t>https://www.ug.dk/voksen-og-efteruddannelser/arbejdsmarkedsuddannelser/automatik-og-procesteknisk-omraade/plc-programmering-1-2-kombinatorisk</t>
  </si>
  <si>
    <t>https://www.ug.dk/voksen-og-efteruddannelser/arbejdsmarkedsuddannelser/koeretoejsomraadet/reparation-fejlfinding-paa-undervogn-affjedring</t>
  </si>
  <si>
    <t>https://www.ug.dk/voksen-og-efteruddannelser/arbejdsmarkedsuddannelser/automatik-og-procesteknisk-omraade/sikkerhed-paa-automatiske-maskiner-og-anlaeg</t>
  </si>
  <si>
    <t>https://www.ug.dk/voksen-og-efteruddannelser/arbejdsmarkedsuddannelser/entreprenoer-og-landbrugstekniske-omraade/sikkerhedseftersyn-anhuggergrejudskifteligt-udst</t>
  </si>
  <si>
    <t>https://www.ug.dk/voksen-og-efteruddannelser/arbejdsmarkedsuddannelser/koeretoejsomraadet/sikkerhedshaandtering-af-eldrevnehybrid-koeretoejer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</si>
  <si>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</si>
  <si>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</si>
  <si>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</si>
  <si>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</si>
  <si>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</si>
  <si>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https://www.ug.dk/voksen-og-efteruddannelser/arbejdsmarkedsuddannelser/koeretoejsomraadet/varmepumpeteknologi-paa-el-hybride-koeretoejer</t>
  </si>
  <si>
    <t>https://www.ug.dk/voksen-og-efteruddannelser/arbejdsmarkedsuddannelser/koeretoejsomraadet/vejen-som-arbejdsplads-autohjaelp</t>
  </si>
  <si>
    <t>https://www.ug.dk/viden-og-forretningsservice/bilagsbehandling-med-efterfoelgende-kasserapport-0</t>
  </si>
  <si>
    <t>https://www.ug.dk/viden-og-forretningsservice/daglig-registrering-i-et-oekonomistyringsprogram</t>
  </si>
  <si>
    <t>https://www.ug.dk/viden-og-forretningsservice/debitorstyring</t>
  </si>
  <si>
    <t>https://www.ug.dk/voksen-og-efteruddannelser/arbejdsmarkedsuddannelser/faelleskataloget/forretningsforstaaelse-og-noegletal-i-it-systemer</t>
  </si>
  <si>
    <t>https://www.ug.dk/viden-og-forretningsservice/introduktion-til-esg-og-esg-rapportering</t>
  </si>
  <si>
    <t>https://www.ug.dk/viden-og-forretningsservice/introduktion-til-virksomhedens-klimaregnskab</t>
  </si>
  <si>
    <t>https://www.ug.dk/viden-og-forretningsservice/placering-af-resultat-og-balancekonti</t>
  </si>
  <si>
    <t>https://www.ug.dk/viden-og-forretningsservice/virksomhedens-esg-rapportering</t>
  </si>
  <si>
    <t>https://www.ug.dk/viden-og-forretningsservice/virksomhedens-klimaregnskab</t>
  </si>
  <si>
    <t>https://www.ug.dk/viden-og-forretningsservice/oekonomisk-risikovurdering-af-events</t>
  </si>
  <si>
    <t>https://www.ug.dk/voksen-og-efteruddannelser/arbejdsmarkedsuddannelser/socialpsykiatri-og-fysiskpsykisk-handicap/arbejdet-med-lavaffektive-metoder-low-arousal</t>
  </si>
  <si>
    <t>https://www.ug.dk/voksen-og-efteruddannelser/arbejdsmarkedsuddannelser/etablering-og-pleje-af-groenne-omraader-og-anlaeg/basiskursus-for-anlaegsgartnere</t>
  </si>
  <si>
    <t>https://www.ug.dk/paedagogisk-arbejde-med-boern-og-unge/boerns-motorik-sansning-og-bevaegelse-1</t>
  </si>
  <si>
    <t>https://www.ug.dk/paedagogisk-arbejde-med-boern-og-unge/den-styrkede-paedagogiske-laereplan</t>
  </si>
  <si>
    <t>https://www.ug.dk/paedagogisk-arbejde-med-boern-og-unge/dokumentation-og-evaluering-af-paedsosuarbejde</t>
  </si>
  <si>
    <t>https://www.ug.dk/voksen-og-efteruddannelser/arbejdsmarkedsuddannelser/socialpsykiatri-og-fysiskpsykisk-handicap/dokumentation-og-handleplaner-paed-maalgrupper</t>
  </si>
  <si>
    <t>https://www.ug.dk/voksen-og-efteruddannelser/arbejdsmarkedsuddannelser/etablering-og-pleje-af-groenne-omraader-og-anlaeg/grundlaeggende-anlaegsteknik</t>
  </si>
  <si>
    <t>https://www.ug.dk/voksen-og-efteruddannelser/arbejdsmarkedsuddannelser/socialpsykiatri-og-fysiskpsykisk-handicap/implementering-af-handleplaner-ifoelge-serviceloven</t>
  </si>
  <si>
    <t>https://www.ug.dk/paedagogisk-arbejde-med-boern-og-unge/konflikthaandtering-i-paedagogisk-arbejde</t>
  </si>
  <si>
    <t>https://www.ug.dk/voksen-og-efteruddannelser/arbejdsmarkedsuddannelser/socialpsykiatri-og-fysiskpsykisk-handicap/magt-og-omsorg</t>
  </si>
  <si>
    <t>https://www.ug.dk/voksen-og-efteruddannelser/arbejdsmarkedsuddannelser/socialpsykiatri-og-fysiskpsykisk-handicap/mennesker-med-udviklings-og-adfaerdsforstyrrelser</t>
  </si>
  <si>
    <t>https://www.ug.dk/paedagogisk-arbejde-med-boern-og-unge/neuropaedagogik-som-redskab-i-paedagogisk-arbejde</t>
  </si>
  <si>
    <t>https://www.ug.dk/voksen-og-efteruddannelser/arbejdsmarkedsuddannelser/etablering-og-pleje-af-groenne-omraader-og-anlaeg/planteliv-jordbund-og-oekologi</t>
  </si>
  <si>
    <t>https://www.ug.dk/voksen-og-efteruddannelser/arbejdsmarkedsuddannelser/etablering-og-pleje-af-groenne-omraader-og-anlaeg/plantevaekst-og-etablering-af-groenne-anlaeg</t>
  </si>
  <si>
    <t>https://www.ug.dk/paedagogisk-arbejde-med-boern-og-unge/paedagogmedhjaelper-i-dagtilbud</t>
  </si>
  <si>
    <t>https://www.ug.dk/voksen-og-efteruddannelser/arbejdsmarkedsuddannelser/socialpsykiatri-og-fysiskpsykisk-handicap/paaroerendeinddragelse-i-special-socialpaed-arbejde</t>
  </si>
  <si>
    <t>https://www.ug.dk/voksen-og-efteruddannelser/arbejdsmarkedsuddannelser/socialpsykiatri-og-fysiskpsykisk-handicap/stoette-ved-selvskadende-adfaerd</t>
  </si>
  <si>
    <t>https://www.ug.dk/voksen-og-efteruddannelser/arbejdsmarkedsuddannelser/socialpsykiatri-og-fysiskpsykisk-handicap/voldsforebyggelse-konfliktloesning-og-udvikling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</si>
  <si>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</si>
  <si>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</si>
  <si>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https://www.ug.dk/voksen-og-efteruddannelser/arbejdsmarkedsuddannelser/rengoeringsservice/ergonomi-ved-rengoeringsarbejdet</t>
  </si>
  <si>
    <t>https://www.ug.dk/voksen-og-efteruddannelser/arbejdsmarkedsuddannelser/rengoeringsservice/grundlaeggende-rengoeringshygiejne</t>
  </si>
  <si>
    <t>https://www.ug.dk/voksen-og-efteruddannelser/arbejdsmarkedsuddannelser/rengoeringsservice/grundlaeggende-rengoeringshygiejne-del-2</t>
  </si>
  <si>
    <t>https://www.ug.dk/voksen-og-efteruddannelser/arbejdsmarkedsuddannelser/rengoeringsservice/materialekendskab-og-rengoeringskemi</t>
  </si>
  <si>
    <t>https://www.ug.dk/voksen-og-efteruddannelser/arbejdsmarkedsuddannelser/detailhandel/anvendelse-af-sociale-medier-i-virksomheden</t>
  </si>
  <si>
    <t>https://www.ug.dk/voksen-og-efteruddannelser/arbejdsmarkedsuddannelser/administration/datahaandtering-for-administrative-medarbejdere-0</t>
  </si>
  <si>
    <t>https://www.ug.dk/voksen-og-efteruddannelser/arbejdsmarkedsuddannelser/rengoeringsservice/kommunikation-og-konflikthaandtering-service</t>
  </si>
  <si>
    <t>https://www.ug.dk/voksen-og-efteruddannelser/arbejdsmarkedsuddannelser/detailhandel/kundevejledning-binderi-og-blomsterhandel</t>
  </si>
  <si>
    <t>https://www.ug.dk/voksen-og-efteruddannelser/arbejdsmarkedsuddannelser/detailhandel/koebmandskab-og-forretningsforstaaelse-i-detail</t>
  </si>
  <si>
    <t>https://www.ug.dk/viden-og-forretningsservice/markedsfoering-i-praksis</t>
  </si>
  <si>
    <t>https://www.ug.dk/voksen-og-efteruddannelser/arbejdsmarkedsuddannelser/detailhandel/mersalg-i-butikken</t>
  </si>
  <si>
    <t>https://www.ug.dk/viden-og-forretningsservice/nye-kunder-via-viral-markedsfoering</t>
  </si>
  <si>
    <t>https://www.ug.dk/voksen-og-efteruddannelser/arbejdsmarkedsuddannelser/handel-og-logistik/online-kundeservice-og-raadgivning</t>
  </si>
  <si>
    <t>https://www.ug.dk/voksen-og-efteruddannelser/arbejdsmarkedsuddannelser/detailhandel/personligt-salg-kundens-behov-og-loesninger</t>
  </si>
  <si>
    <t>https://www.ug.dk/voksen-og-efteruddannelser/arbejdsmarkedsuddannelser/handel-og-logistik/raadgiverrollen-indenfor-b2b-handel</t>
  </si>
  <si>
    <t>https://www.ug.dk/viden-og-forretningsservice/segmentering-og-maalgruppevalg-i-markedsfoering</t>
  </si>
  <si>
    <t>https://www.ug.dk/voksen-og-efteruddannelser/arbejdsmarkedsuddannelser/detailhandel/sociale-medier-som-kommunikationskanal-i-detail</t>
  </si>
  <si>
    <t>https://www.ug.dk/viden-og-forretningsservice/valg-af-markedsfoeringskanal-0</t>
  </si>
  <si>
    <t>https://www.ug.dk/voksen-og-efteruddannelser/arbejdsmarkedsuddannelser/drift-af-gartneri-havecenter-og-planteskole/aarstidens-blomsterbinderi</t>
  </si>
  <si>
    <t>https://www.ug.dk/voksen-og-efteruddannelser/arbejdsmarkedsuddannelser/omsorg-og-pleje-i-det-kommunale-sundhedsvaesen/arbejdsmiljoe-i-sosu-arbejdet-etik-og-adfaerd</t>
  </si>
  <si>
    <t>https://www.ug.dk/voksen-og-efteruddannelser/arbejdsmarkedsuddannelser/omsorg-og-pleje-i-det-kommunale-sundhedsvaesen/borgere-med-kronisk-sygdom</t>
  </si>
  <si>
    <t>https://www.ug.dk/voksen-og-efteruddannelser/arbejdsmarkedsuddannelser/omsorg-og-pleje-i-det-kommunale-sundhedsvaesen/de-almindeligst-forekommende-sygdomme-hos-aeldre</t>
  </si>
  <si>
    <t>https://www.ug.dk/voksen-og-efteruddannelser/arbejdsmarkedsuddannelser/omsorg-og-pleje-i-det-kommunale-sundhedsvaesen/faglig-styring-og-dokumentation-i-fs-iii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</si>
  <si>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</si>
  <si>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</si>
  <si>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</si>
  <si>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https://www.ug.dk/voksen-og-efteruddannelser/arbejdsmarkedsuddannelser/socialpsykiatri-og-fysiskpsykisk-handicap/intro-specialiserede-socialomraade-sundhedsindsats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</si>
  <si>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</si>
  <si>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</si>
  <si>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https://www.ug.dk/voksen-og-efteruddannelser/arbejdsmarkedsuddannelser/omsorg-og-pleje-i-det-kommunale-sundhedsvaesen/medvirken-til-rehabilitering</t>
  </si>
  <si>
    <t>https://www.ug.dk/voksen-og-efteruddannelser/arbejdsmarkedsuddannelser/socialpsykiatri-og-fysiskpsykisk-handicap/medvirken-ved-medicinadministration</t>
  </si>
  <si>
    <t>https://www.ug.dk/voksen-og-efteruddannelser/arbejdsmarkedsuddannelser/socialpsykiatri-og-fysiskpsykisk-handicap/mentalisering-i-omsorgs-og-relationsarbejde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</si>
  <si>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</si>
  <si>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https://www.ug.dk/voksen-og-efteruddannelser/arbejdsmarkedsuddannelser/omsorg-og-pleje-i-det-kommunale-sundhedsvaesen/omsorg-for-personer-med-demens</t>
  </si>
  <si>
    <t>https://www.ug.dk/voksen-og-efteruddannelser/arbejdsmarkedsuddannelser/sundheds-og-sygeplejeopgaver-i-sygehusvaesenet/patientsikkerhed-og-utilsigtede-haendelser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</si>
  <si>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</si>
  <si>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https://www.ug.dk/voksen-og-efteruddannelser/arbejdsmarkedsuddannelser/omsorg-og-pleje-i-det-kommunale-sundhedsvaesen/postoperativ-observation-og-pleje-i-hjemmeplejen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</si>
  <si>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</si>
  <si>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</si>
  <si>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</si>
  <si>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</si>
  <si>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</si>
  <si>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</si>
  <si>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https://www.ug.dk/voksen-og-efteruddannelser/arbejdsmarkedsuddannelser/omsorg-og-pleje-i-det-kommunale-sundhedsvaesen/samarbejde-med-paaroerende</t>
  </si>
  <si>
    <t>https://www.ug.dk/voksen-og-efteruddannelser/arbejdsmarkedsuddannelser/omsorg-og-pleje-i-det-kommunale-sundhedsvaesen/samarbejde-med-aeldre-om-gode-kostvaner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</si>
  <si>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</si>
  <si>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</si>
  <si>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https://www.ug.dk/voksen-og-efteruddannelser/arbejdsmarkedsuddannelser/omsorg-og-pleje-i-det-kommunale-sundhedsvaesen/sygepleje-i-den-palliative-indsats-niveau-1</t>
  </si>
  <si>
    <t>https://www.ug.dk/voksen-og-efteruddannelser/arbejdsmarkedsuddannelser/omsorg-og-pleje-i-det-kommunale-sundhedsvaesen/tidlig-opsporing-af-sygdomstegn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</si>
  <si>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</si>
  <si>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</si>
  <si>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</si>
  <si>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https://www.ug.dk/voksen-og-efteruddannelser/arbejdsmarkedsuddannelser/vejgodstransport/adr-grund-og-specialiseringskursus-kl-17tank</t>
  </si>
  <si>
    <t>https://www.ug.dk/voksen-og-efteruddannelser/arbejdsmarkedsuddannelser/vejgodstransport/ajourfoering-for-stykgods-og-distributionschauffoer</t>
  </si>
  <si>
    <t>https://www.ug.dk/voksen-og-efteruddannelser/arbejdsmarkedsuddannelser/personbefordring-med-mindre-koeretoejer/beford-af-sygdoms-og-alderssvaekkede-passagerer</t>
  </si>
  <si>
    <t>https://www.ug.dk/voksen-og-efteruddannelser/arbejdsmarkedsuddannelser/personbefordring-med-mindre-koeretoejer/befordring-af-fysisk-handicappede-med-liftbil</t>
  </si>
  <si>
    <t>https://www.ug.dk/voksen-og-efteruddannelser/arbejdsmarkedsuddannelser/personbefordring-med-mindre-koeretoejer/befordring-af-fysisk-handicappede-med-trappemaskin</t>
  </si>
  <si>
    <t>https://www.amukurs.dk/kurser/befordring-af-fysisk-handicappede-med-trappemaskin-49975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</si>
  <si>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</si>
  <si>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</si>
  <si>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https://www.ug.dk/voksen-og-efteruddannelser/arbejdsmarkedsuddannelser/vejgodstransport/eu-efteruddannelse-for-godschauffoerer-obligdel</t>
  </si>
  <si>
    <t>https://www.ug.dk/voksen-og-efteruddannelser/arbejdsmarkedsuddannelser/lager-terminal-og-logistik/gaffeltruck-certifikatkursus-b-7-dage</t>
  </si>
  <si>
    <t>https://www.ug.dk/voksen-og-efteruddannelser/arbejdsmarkedsuddannelser/vejgodstransport/godstransport-med-lastbil</t>
  </si>
  <si>
    <t>https://www.ug.dk/voksen-og-efteruddannelser/arbejdsmarkedsuddannelser/vejgodstransport/grundlaeggende-kvalifikation-for-varebilschauffoer</t>
  </si>
  <si>
    <t>https://www.ug.dk/redning/ikke-behandlingskraevende-liggende-patientbefordrin-0</t>
  </si>
  <si>
    <t>https://www.ug.dk/voksen-og-efteruddannelser/arbejdsmarkedsuddannelser/personbefordring-med-mindre-koeretoejer/introduktion-til-offentlig-servicetrafik</t>
  </si>
  <si>
    <t>https://www.ug.dk/voksen-og-efteruddannelser/arbejdsmarkedsuddannelser/personbefordring-med-bybane/kundeservice</t>
  </si>
  <si>
    <t>https://www.ug.dk/voksen-og-efteruddannelser/arbejdsmarkedsuddannelser/personbefordring-med-mindre-koeretoejer/kvalifikation-til-persontransport-i-mindre-koeretoej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</si>
  <si>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</si>
  <si>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</si>
  <si>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https://www.ug.dk/voksen-og-efteruddannelser/arbejdsmarkedsuddannelser/lager-terminal-og-logistik/manoevrering-gaffeltruck-stabler-og-faerdselslaere</t>
  </si>
  <si>
    <t>https://www.ug.dk/voksen-og-efteruddannelser/arbejdsmarkedsuddannelser/mobile-kraner/mobile-kraner-30-tonsmeter</t>
  </si>
  <si>
    <t>https://www.ug.dk/voksen-og-efteruddannelser/arbejdsmarkedsuddannelser/mobile-kraner/mobile-kraner-8-30-tmmed-integreret-kranbasis</t>
  </si>
  <si>
    <t>https://www.ug.dk/voksen-og-efteruddannelser/arbejdsmarkedsuddannelser/personbefordring-med-bybus-og-rutebil/personbefordring-med-bus</t>
  </si>
  <si>
    <t>https://www.ug.dk/voksen-og-efteruddannelser/arbejdsmarkedsuddannelser/lager-terminal-og-logistik/sikkerhedsuddannelse-ved-farligt-gods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</si>
  <si>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</si>
  <si>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</si>
  <si>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https://www.ug.dk/voksen-og-efteruddannelser/arbejdsmarkedsuddannelser/mobile-kraner/udvidelse-kran-e-til-mob-kraner-30-tonsmeter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</si>
</sst>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Calibri"/>
      <family val="2"/>
      <scheme val="minor"/>
    </font>
    <font>
      <sz val="10"/>
      <color rgb="FF030304"/>
      <name val="Calibri"/>
      <family val="2"/>
      <scheme val="minor"/>
    </font>
    <font>
      <sz val="10"/>
      <color rgb="FF444444"/>
      <name val="Calibri"/>
      <family val="2"/>
      <scheme val="minor"/>
    </font>
    <font>
      <u/>
      <sz val="10"/>
      <color theme="10"/>
      <name val="Calibri"/>
      <family val="2"/>
    </font>
    <font>
      <sz val="9"/>
      <color rgb="FF000000"/>
      <name val="Times New Roman"/>
      <family val="1"/>
    </font>
    <font>
      <b/>
      <sz val="11"/>
      <color rgb="FFFFFFFF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 applyBorder="0"/>
    <xf numFmtId="0" fontId="3" fillId="2" borderId="0" applyNumberFormat="0" applyBorder="0" applyAlignment="0" applyProtection="0"/>
    <xf numFmtId="0" fontId="3" fillId="0" borderId="0">
      <alignment wrapText="1"/>
    </xf>
    <xf numFmtId="0" fontId="10" fillId="0" borderId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3" fillId="0" borderId="0" xfId="3">
      <alignment wrapText="1"/>
    </xf>
    <xf numFmtId="0" fontId="1" fillId="3" borderId="1" xfId="3" applyFont="1" applyFill="1" applyBorder="1" applyAlignment="1">
      <alignment vertical="top" wrapText="1"/>
    </xf>
    <xf numFmtId="0" fontId="3" fillId="4" borderId="1" xfId="3" applyFont="1" applyFill="1" applyBorder="1" applyAlignment="1">
      <alignment horizontal="left" wrapText="1"/>
    </xf>
    <xf numFmtId="0" fontId="11" fillId="4" borderId="1" xfId="4" applyFont="1" applyFill="1" applyBorder="1"/>
    <xf numFmtId="0" fontId="11" fillId="4" borderId="1" xfId="4" applyFont="1" applyFill="1" applyBorder="1" applyAlignment="1">
      <alignment wrapText="1"/>
    </xf>
    <xf numFmtId="0" fontId="11" fillId="4" borderId="1" xfId="4" applyFont="1" applyFill="1" applyBorder="1" applyAlignment="1">
      <alignment horizontal="left"/>
    </xf>
    <xf numFmtId="1" fontId="11" fillId="4" borderId="1" xfId="4" applyNumberFormat="1" applyFont="1" applyFill="1" applyBorder="1"/>
    <xf numFmtId="0" fontId="11" fillId="4" borderId="1" xfId="4" applyFont="1" applyFill="1" applyBorder="1" applyAlignment="1"/>
    <xf numFmtId="0" fontId="12" fillId="4" borderId="1" xfId="4" applyFont="1" applyFill="1" applyBorder="1"/>
    <xf numFmtId="0" fontId="11" fillId="4" borderId="1" xfId="3" applyFont="1" applyFill="1" applyBorder="1" applyAlignment="1">
      <alignment horizontal="left"/>
    </xf>
    <xf numFmtId="0" fontId="3" fillId="4" borderId="1" xfId="3" applyFont="1" applyFill="1" applyBorder="1" applyAlignment="1"/>
    <xf numFmtId="0" fontId="3" fillId="4" borderId="1" xfId="3" applyFont="1" applyFill="1" applyBorder="1" applyAlignment="1">
      <alignment wrapText="1"/>
    </xf>
    <xf numFmtId="0" fontId="3" fillId="4" borderId="1" xfId="3" applyFont="1" applyFill="1" applyBorder="1" applyAlignment="1">
      <alignment horizontal="right"/>
    </xf>
    <xf numFmtId="1" fontId="3" fillId="4" borderId="1" xfId="3" applyNumberFormat="1" applyFont="1" applyFill="1" applyBorder="1" applyAlignment="1"/>
    <xf numFmtId="0" fontId="3" fillId="4" borderId="1" xfId="3" applyFont="1" applyFill="1" applyBorder="1">
      <alignment wrapText="1"/>
    </xf>
    <xf numFmtId="0" fontId="11" fillId="4" borderId="1" xfId="3" applyFont="1" applyFill="1" applyBorder="1" applyAlignment="1"/>
    <xf numFmtId="1" fontId="11" fillId="4" borderId="1" xfId="3" applyNumberFormat="1" applyFont="1" applyFill="1" applyBorder="1" applyAlignment="1"/>
    <xf numFmtId="0" fontId="11" fillId="4" borderId="1" xfId="4" applyFont="1" applyFill="1" applyBorder="1" applyAlignment="1">
      <alignment horizontal="left" wrapText="1"/>
    </xf>
    <xf numFmtId="1" fontId="11" fillId="4" borderId="1" xfId="4" applyNumberFormat="1" applyFont="1" applyFill="1" applyBorder="1" applyAlignment="1">
      <alignment horizontal="right"/>
    </xf>
    <xf numFmtId="0" fontId="11" fillId="4" borderId="1" xfId="3" applyFont="1" applyFill="1" applyBorder="1" applyAlignment="1">
      <alignment wrapText="1"/>
    </xf>
    <xf numFmtId="0" fontId="11" fillId="4" borderId="1" xfId="3" applyNumberFormat="1" applyFont="1" applyFill="1" applyBorder="1" applyAlignment="1">
      <alignment horizontal="right"/>
    </xf>
    <xf numFmtId="0" fontId="11" fillId="4" borderId="1" xfId="4" applyFont="1" applyFill="1" applyBorder="1" applyAlignment="1">
      <alignment vertical="top"/>
    </xf>
    <xf numFmtId="0" fontId="13" fillId="4" borderId="1" xfId="3" applyFont="1" applyFill="1" applyBorder="1" applyAlignment="1">
      <alignment wrapText="1"/>
    </xf>
    <xf numFmtId="0" fontId="11" fillId="4" borderId="1" xfId="3" applyFont="1" applyFill="1" applyBorder="1" applyAlignment="1">
      <alignment horizontal="right" wrapText="1"/>
    </xf>
    <xf numFmtId="0" fontId="11" fillId="4" borderId="1" xfId="3" applyFont="1" applyFill="1" applyBorder="1" applyAlignment="1">
      <alignment horizontal="right"/>
    </xf>
    <xf numFmtId="0" fontId="11" fillId="5" borderId="1" xfId="4" applyFont="1" applyFill="1" applyBorder="1" applyAlignment="1">
      <alignment horizontal="left"/>
    </xf>
    <xf numFmtId="0" fontId="11" fillId="5" borderId="1" xfId="4" applyFont="1" applyFill="1" applyBorder="1" applyAlignment="1">
      <alignment horizontal="left" wrapText="1"/>
    </xf>
    <xf numFmtId="0" fontId="11" fillId="5" borderId="1" xfId="4" applyFont="1" applyFill="1" applyBorder="1" applyAlignment="1"/>
    <xf numFmtId="1" fontId="11" fillId="5" borderId="1" xfId="4" applyNumberFormat="1" applyFont="1" applyFill="1" applyBorder="1" applyAlignment="1">
      <alignment horizontal="right"/>
    </xf>
    <xf numFmtId="0" fontId="11" fillId="5" borderId="1" xfId="4" applyFont="1" applyFill="1" applyBorder="1" applyAlignment="1">
      <alignment horizontal="center"/>
    </xf>
    <xf numFmtId="0" fontId="11" fillId="5" borderId="1" xfId="3" applyFont="1" applyFill="1" applyBorder="1" applyAlignment="1"/>
    <xf numFmtId="0" fontId="11" fillId="5" borderId="1" xfId="3" applyFont="1" applyFill="1" applyBorder="1" applyAlignment="1">
      <alignment wrapText="1"/>
    </xf>
    <xf numFmtId="0" fontId="11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/>
    <xf numFmtId="164" fontId="11" fillId="5" borderId="1" xfId="3" applyNumberFormat="1" applyFont="1" applyFill="1" applyBorder="1" applyAlignment="1"/>
    <xf numFmtId="0" fontId="11" fillId="5" borderId="1" xfId="4" applyFont="1" applyFill="1" applyBorder="1" applyAlignment="1">
      <alignment wrapText="1"/>
    </xf>
    <xf numFmtId="0" fontId="11" fillId="5" borderId="1" xfId="4" applyFont="1" applyFill="1" applyBorder="1"/>
    <xf numFmtId="1" fontId="11" fillId="5" borderId="1" xfId="4" applyNumberFormat="1" applyFont="1" applyFill="1" applyBorder="1"/>
    <xf numFmtId="0" fontId="14" fillId="6" borderId="1" xfId="3" applyFont="1" applyFill="1" applyBorder="1" applyAlignment="1">
      <alignment wrapText="1"/>
    </xf>
    <xf numFmtId="0" fontId="14" fillId="6" borderId="1" xfId="3" applyFont="1" applyFill="1" applyBorder="1" applyAlignment="1">
      <alignment horizontal="left"/>
    </xf>
    <xf numFmtId="0" fontId="14" fillId="6" borderId="1" xfId="3" applyFont="1" applyFill="1" applyBorder="1" applyAlignment="1">
      <alignment horizontal="right"/>
    </xf>
    <xf numFmtId="0" fontId="14" fillId="6" borderId="1" xfId="3" applyFont="1" applyFill="1" applyBorder="1" applyAlignment="1"/>
    <xf numFmtId="0" fontId="14" fillId="5" borderId="1" xfId="3" applyFont="1" applyFill="1" applyBorder="1" applyAlignment="1">
      <alignment wrapText="1"/>
    </xf>
    <xf numFmtId="0" fontId="11" fillId="5" borderId="1" xfId="4" applyFont="1" applyFill="1" applyBorder="1" applyAlignment="1">
      <alignment vertical="top"/>
    </xf>
    <xf numFmtId="0" fontId="11" fillId="5" borderId="1" xfId="3" applyFont="1" applyFill="1" applyBorder="1" applyAlignment="1">
      <alignment horizontal="right"/>
    </xf>
    <xf numFmtId="0" fontId="3" fillId="5" borderId="1" xfId="3" applyFont="1" applyFill="1" applyBorder="1" applyAlignment="1">
      <alignment horizontal="left" wrapText="1"/>
    </xf>
    <xf numFmtId="164" fontId="11" fillId="4" borderId="1" xfId="4" applyNumberFormat="1" applyFont="1" applyFill="1" applyBorder="1"/>
    <xf numFmtId="0" fontId="16" fillId="4" borderId="1" xfId="5" applyFont="1" applyFill="1" applyBorder="1"/>
    <xf numFmtId="0" fontId="11" fillId="4" borderId="1" xfId="4" applyFont="1" applyFill="1" applyBorder="1" applyAlignment="1">
      <alignment vertical="center"/>
    </xf>
    <xf numFmtId="164" fontId="11" fillId="4" borderId="1" xfId="3" applyNumberFormat="1" applyFont="1" applyFill="1" applyBorder="1" applyAlignment="1"/>
    <xf numFmtId="0" fontId="17" fillId="4" borderId="1" xfId="3" applyFont="1" applyFill="1" applyBorder="1" applyAlignment="1"/>
    <xf numFmtId="1" fontId="11" fillId="4" borderId="1" xfId="3" applyNumberFormat="1" applyFont="1" applyFill="1" applyBorder="1" applyAlignment="1">
      <alignment horizontal="right"/>
    </xf>
    <xf numFmtId="0" fontId="14" fillId="7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left"/>
    </xf>
    <xf numFmtId="0" fontId="14" fillId="7" borderId="1" xfId="3" applyFont="1" applyFill="1" applyBorder="1" applyAlignment="1"/>
    <xf numFmtId="0" fontId="18" fillId="4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right"/>
    </xf>
    <xf numFmtId="0" fontId="11" fillId="4" borderId="1" xfId="3" applyFont="1" applyFill="1" applyBorder="1" applyAlignment="1">
      <alignment horizontal="left" wrapText="1"/>
    </xf>
    <xf numFmtId="1" fontId="11" fillId="4" borderId="1" xfId="3" applyNumberFormat="1" applyFont="1" applyFill="1" applyBorder="1" applyAlignment="1">
      <alignment wrapText="1"/>
    </xf>
    <xf numFmtId="0" fontId="14" fillId="4" borderId="1" xfId="3" applyFont="1" applyFill="1" applyBorder="1" applyAlignment="1">
      <alignment wrapText="1"/>
    </xf>
    <xf numFmtId="0" fontId="16" fillId="4" borderId="1" xfId="6" applyFont="1" applyFill="1" applyBorder="1" applyAlignment="1">
      <alignment horizontal="right" wrapText="1"/>
    </xf>
    <xf numFmtId="0" fontId="16" fillId="4" borderId="1" xfId="6" applyFont="1" applyFill="1" applyBorder="1" applyAlignment="1">
      <alignment wrapText="1"/>
    </xf>
    <xf numFmtId="164" fontId="11" fillId="5" borderId="1" xfId="4" applyNumberFormat="1" applyFont="1" applyFill="1" applyBorder="1"/>
    <xf numFmtId="0" fontId="17" fillId="4" borderId="1" xfId="4" applyFont="1" applyFill="1" applyBorder="1" applyAlignment="1">
      <alignment horizontal="left" wrapText="1"/>
    </xf>
    <xf numFmtId="0" fontId="0" fillId="5" borderId="1" xfId="2" applyFont="1" applyFill="1" applyBorder="1" applyAlignment="1">
      <alignment wrapText="1"/>
    </xf>
    <xf numFmtId="0" fontId="3" fillId="5" borderId="1" xfId="3" applyFill="1" applyBorder="1">
      <alignment wrapText="1"/>
    </xf>
    <xf numFmtId="0" fontId="3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>
      <alignment horizontal="right"/>
    </xf>
    <xf numFmtId="0" fontId="3" fillId="2" borderId="0" xfId="2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1" fillId="8" borderId="5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4" fillId="8" borderId="5" xfId="0" applyFont="1" applyFill="1" applyBorder="1" applyAlignment="1">
      <alignment vertical="center"/>
    </xf>
    <xf numFmtId="0" fontId="24" fillId="8" borderId="6" xfId="0" applyFont="1" applyFill="1" applyBorder="1" applyAlignment="1">
      <alignment horizontal="right" vertical="center" wrapText="1"/>
    </xf>
    <xf numFmtId="0" fontId="25" fillId="0" borderId="0" xfId="0" applyFont="1"/>
    <xf numFmtId="0" fontId="6" fillId="9" borderId="2" xfId="0" applyFont="1" applyFill="1" applyBorder="1" applyAlignment="1">
      <alignment vertical="center" wrapText="1"/>
    </xf>
    <xf numFmtId="0" fontId="0" fillId="9" borderId="0" xfId="0" applyFill="1"/>
    <xf numFmtId="0" fontId="6" fillId="9" borderId="7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horizontal="right" wrapText="1"/>
    </xf>
    <xf numFmtId="0" fontId="0" fillId="10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 applyAlignment="1"/>
    <xf numFmtId="0" fontId="0" fillId="0" borderId="1" xfId="0" applyFont="1" applyBorder="1" applyAlignment="1"/>
    <xf numFmtId="0" fontId="27" fillId="11" borderId="8" xfId="0" applyFont="1" applyFill="1" applyBorder="1" applyAlignment="1">
      <alignment vertical="center" wrapText="1"/>
    </xf>
    <xf numFmtId="0" fontId="27" fillId="11" borderId="9" xfId="0" applyFont="1" applyFill="1" applyBorder="1" applyAlignment="1">
      <alignment vertical="center" wrapText="1"/>
    </xf>
    <xf numFmtId="0" fontId="27" fillId="11" borderId="10" xfId="0" applyFont="1" applyFill="1" applyBorder="1" applyAlignment="1">
      <alignment vertical="center" wrapText="1"/>
    </xf>
    <xf numFmtId="0" fontId="27" fillId="11" borderId="11" xfId="0" applyFont="1" applyFill="1" applyBorder="1" applyAlignment="1">
      <alignment vertical="center" wrapText="1"/>
    </xf>
    <xf numFmtId="0" fontId="28" fillId="12" borderId="12" xfId="0" applyFont="1" applyFill="1" applyBorder="1"/>
    <xf numFmtId="0" fontId="29" fillId="12" borderId="12" xfId="0" applyFont="1" applyFill="1" applyBorder="1"/>
    <xf numFmtId="0" fontId="28" fillId="12" borderId="13" xfId="0" applyFont="1" applyFill="1" applyBorder="1"/>
    <xf numFmtId="0" fontId="30" fillId="12" borderId="12" xfId="0" applyFont="1" applyFill="1" applyBorder="1" applyAlignment="1">
      <alignment wrapText="1"/>
    </xf>
    <xf numFmtId="0" fontId="29" fillId="12" borderId="1" xfId="0" applyFont="1" applyFill="1" applyBorder="1"/>
    <xf numFmtId="0" fontId="30" fillId="12" borderId="1" xfId="0" applyFont="1" applyFill="1" applyBorder="1" applyAlignment="1">
      <alignment wrapText="1"/>
    </xf>
    <xf numFmtId="0" fontId="28" fillId="12" borderId="14" xfId="0" applyFont="1" applyFill="1" applyBorder="1"/>
    <xf numFmtId="0" fontId="25" fillId="0" borderId="0" xfId="7"/>
    <xf numFmtId="0" fontId="6" fillId="9" borderId="15" xfId="0" applyFont="1" applyFill="1" applyBorder="1" applyAlignment="1">
      <alignment vertical="center" wrapText="1"/>
    </xf>
    <xf numFmtId="0" fontId="6" fillId="9" borderId="16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25" fillId="0" borderId="1" xfId="7" applyBorder="1"/>
    <xf numFmtId="0" fontId="7" fillId="9" borderId="1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top" wrapText="1"/>
    </xf>
  </cellXfs>
  <cellStyles count="8">
    <cellStyle name="20 % - Farve3 2" xfId="2"/>
    <cellStyle name="Link" xfId="7" builtinId="8"/>
    <cellStyle name="Link 11" xfId="5"/>
    <cellStyle name="Link 2" xfId="6"/>
    <cellStyle name="Normal" xfId="0" builtinId="0"/>
    <cellStyle name="Normal 2" xfId="1"/>
    <cellStyle name="Normal 2 2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MK_SYD\RAR\De%20regionale%20uddannelsespuljer\1.%20halv&#229;r%202025\H&#248;ringssvar\Sj&#230;lland\SAMLET%202025%20STAR_skema_til_h&#248;ringsvar%20Sj&#230;lland%20HFP%20N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ema Sjælland"/>
      <sheetName val="Pivot"/>
      <sheetName val="Skema Sjælland og hullerne"/>
      <sheetName val="ekstra huller"/>
      <sheetName val="Ark3"/>
      <sheetName val="Ark2"/>
      <sheetName val="Skema Sjælland hul rens røde"/>
      <sheetName val="Femern"/>
      <sheetName val="dublet"/>
      <sheetName val="Ark4"/>
      <sheetName val="Slettet"/>
      <sheetName val="gl Positivliste"/>
      <sheetName val="Brutto forslag til liste"/>
      <sheetName val="Fag"/>
      <sheetName val="Mangelområder"/>
      <sheetName val="Ark1"/>
      <sheetName val="Kompetenceordjan202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 xml:space="preserve">Uddannelsesforløb/kursusnavn/
kursustitel </v>
          </cell>
        </row>
        <row r="2">
          <cell r="D2" t="str">
            <v>Revit-kurser</v>
          </cell>
        </row>
        <row r="3">
          <cell r="D3" t="str">
            <v>AUTOCAD-kurser</v>
          </cell>
        </row>
        <row r="4">
          <cell r="D4" t="str">
            <v>Bsim Indeklimasimulering, grundkursus</v>
          </cell>
        </row>
        <row r="5">
          <cell r="D5" t="str">
            <v>Grøn omstilling i praksis inkl. ESG rapportering og bæredygtighed</v>
          </cell>
        </row>
        <row r="6">
          <cell r="D6" t="str">
            <v>ESG-rapportering - For ledige - Online</v>
          </cell>
        </row>
        <row r="7">
          <cell r="D7" t="str">
            <v>ESG-rapportering</v>
          </cell>
        </row>
        <row r="8">
          <cell r="D8" t="str">
            <v>Bæredygtig forretningsforståelse</v>
          </cell>
        </row>
        <row r="9">
          <cell r="D9" t="str">
            <v>ESG-rapportering - fra compliance til innovation og værdiskabelse</v>
          </cell>
        </row>
        <row r="10">
          <cell r="D10" t="str">
            <v>ISO 14001 - Intern auditor</v>
          </cell>
        </row>
        <row r="11">
          <cell r="D11" t="str">
            <v>Projektleder-kurser</v>
          </cell>
        </row>
        <row r="12">
          <cell r="D12" t="str">
            <v>Nivellering</v>
          </cell>
        </row>
        <row r="13">
          <cell r="D13" t="str">
            <v>Kloakering - Udførelse af afløbsinstallationer</v>
          </cell>
        </row>
        <row r="14">
          <cell r="D14" t="str">
            <v>Kloakering - digital tegning af afløbsplaner</v>
          </cell>
        </row>
        <row r="15">
          <cell r="D15" t="str">
            <v>Kloakering - Afløbsplan for småhuse</v>
          </cell>
        </row>
        <row r="16">
          <cell r="D16" t="str">
            <v>Kloakering - Afløbssystemers formål og indretning</v>
          </cell>
        </row>
        <row r="17">
          <cell r="D17" t="str">
            <v>Kloakering - Anvendelse af lægningsbestemmelser</v>
          </cell>
        </row>
        <row r="18">
          <cell r="D18" t="str">
            <v>Kloakering - Arbejdsmiljø</v>
          </cell>
        </row>
        <row r="19">
          <cell r="D19" t="str">
            <v>Grundlæggende GVK-godkendt Vinylbelægning</v>
          </cell>
        </row>
        <row r="20">
          <cell r="D20" t="str">
            <v>Kvalitetssikring af GVK-godkendt vinylbelægning</v>
          </cell>
        </row>
        <row r="21">
          <cell r="D21" t="str">
            <v xml:space="preserve">GVK-godkendt vinylsvejsning </v>
          </cell>
        </row>
        <row r="22">
          <cell r="D22" t="str">
            <v xml:space="preserve">Introduktion til gulvbelægning      </v>
          </cell>
        </row>
        <row r="23">
          <cell r="D23" t="str">
            <v>Afslibning og efterbehandling af trægulve</v>
          </cell>
        </row>
        <row r="24">
          <cell r="D24" t="str">
            <v>Kranbasis- teleskopplæser med kranløft over 8tm</v>
          </cell>
        </row>
        <row r="25">
          <cell r="D25" t="str">
            <v>Teleskoplæsser - Certifikat</v>
          </cell>
        </row>
        <row r="26">
          <cell r="D26" t="str">
            <v>Gaffeltruck certifikatkursus B, 7 dage</v>
          </cell>
        </row>
        <row r="27">
          <cell r="D27" t="str">
            <v>Kloakering - El-udstyr i pumpebrønde</v>
          </cell>
        </row>
        <row r="28">
          <cell r="D28" t="str">
            <v>Kloakering - Dræning af bygværker</v>
          </cell>
        </row>
        <row r="29">
          <cell r="D29" t="str">
            <v>Sikkerhed ved arbejde med asbestholdige materialer</v>
          </cell>
        </row>
        <row r="30">
          <cell r="D30" t="str">
            <v>Anhugning på byggepladsen</v>
          </cell>
        </row>
        <row r="31">
          <cell r="D31" t="str">
            <v>Brandforanstaltning ved ukrudtsbrænding</v>
          </cell>
        </row>
        <row r="32">
          <cell r="D32" t="str">
            <v>Vejen som arbejdsplads</v>
          </cell>
        </row>
        <row r="33">
          <cell r="D33" t="str">
            <v>Trailerkort BE (B/E)</v>
          </cell>
        </row>
        <row r="34">
          <cell r="D34" t="str">
            <v>Anhugning og komplekse løfteopgaver 2</v>
          </cell>
        </row>
        <row r="35">
          <cell r="D35" t="str">
            <v>Kabelmontage – føringsveje</v>
          </cell>
        </row>
        <row r="36">
          <cell r="D36" t="str">
            <v>Kabelmontage – kabler</v>
          </cell>
        </row>
        <row r="37">
          <cell r="D37" t="str">
            <v>Kabelmontør – overdragelse</v>
          </cell>
        </row>
        <row r="38">
          <cell r="D38" t="str">
            <v>Systemstilladser – opstilling m.m.</v>
          </cell>
        </row>
        <row r="39">
          <cell r="D39" t="str">
            <v>Rørmontage vandinstallationer - plastrør</v>
          </cell>
        </row>
        <row r="40">
          <cell r="D40" t="str">
            <v>Rørmontage vandinstallationer - stål- og kobberrør</v>
          </cell>
        </row>
        <row r="41">
          <cell r="D41" t="str">
            <v>Rørmontør, overdragelse</v>
          </cell>
        </row>
        <row r="42">
          <cell r="D42" t="str">
            <v>Fagunderstøttende dansk som andetsprog for F/I</v>
          </cell>
        </row>
        <row r="43">
          <cell r="D43" t="str">
            <v>Gæstevejledning om andre europæiske vine &amp; områder</v>
          </cell>
        </row>
        <row r="44">
          <cell r="D44" t="str">
            <v>Det klimavenlige køkken</v>
          </cell>
        </row>
        <row r="45">
          <cell r="D45" t="str">
            <v>Bæredygtighed i værtskab, service og oplevelser</v>
          </cell>
        </row>
        <row r="46">
          <cell r="D46" t="str">
            <v>Kommunikation og serviceorienteret gæstebetjening</v>
          </cell>
        </row>
        <row r="47">
          <cell r="D47" t="str">
            <v>Salg og service i gæstebetjening</v>
          </cell>
        </row>
        <row r="48">
          <cell r="D48" t="str">
            <v>Mere grønt i kendte retter i professionelle køkken</v>
          </cell>
        </row>
        <row r="49">
          <cell r="D49" t="str">
            <v>Reduktion af madspild 1</v>
          </cell>
        </row>
        <row r="50">
          <cell r="D50" t="str">
            <v>Grundlæggende kostberegning</v>
          </cell>
        </row>
        <row r="51">
          <cell r="D51" t="str">
            <v>Almen fødevarehygiejne</v>
          </cell>
        </row>
        <row r="52">
          <cell r="D52" t="str">
            <v>Fødevarehygiejne og egenkontrol</v>
          </cell>
        </row>
        <row r="53">
          <cell r="D53" t="str">
            <v>Udvidet råvarekendskab</v>
          </cell>
        </row>
        <row r="54">
          <cell r="D54" t="str">
            <v>Barista 1: Tilberedning af kaffe, kakao og the</v>
          </cell>
        </row>
        <row r="55">
          <cell r="D55" t="str">
            <v>Bælgfrugternes tilberedning, konsistens og smag</v>
          </cell>
        </row>
        <row r="56">
          <cell r="D56" t="str">
            <v>Grundtilberedning</v>
          </cell>
        </row>
        <row r="57">
          <cell r="D57" t="str">
            <v>Anretning og menusammensætning</v>
          </cell>
        </row>
        <row r="58">
          <cell r="D58" t="str">
            <v>Tjenerens præsentationsteknikker</v>
          </cell>
        </row>
        <row r="59">
          <cell r="D59" t="str">
            <v>Gæstevejledning om vinens dyrkning &amp; fremstilling</v>
          </cell>
        </row>
        <row r="60">
          <cell r="D60" t="str">
            <v>Råvarer i køkkenet - trin 1</v>
          </cell>
        </row>
        <row r="61">
          <cell r="D61" t="str">
            <v xml:space="preserve">Håndtering af konflikter og klager fra gæsten 1 </v>
          </cell>
        </row>
        <row r="62">
          <cell r="D62" t="str">
            <v>Tilberedning af kolde og lune anretninger</v>
          </cell>
        </row>
        <row r="63">
          <cell r="D63" t="str">
            <v>Servering af øl, drinks og alkoholfrie drikke</v>
          </cell>
        </row>
        <row r="64">
          <cell r="D64" t="str">
            <v>Intro til madproduktion i professionelle køkkener</v>
          </cell>
        </row>
        <row r="65">
          <cell r="D65" t="str">
            <v>Tilberedningsmetoder og fremstilling af mad</v>
          </cell>
        </row>
        <row r="66">
          <cell r="D66" t="str">
            <v>Bæredygtighed fisk og skaldyr</v>
          </cell>
        </row>
        <row r="67">
          <cell r="D67" t="str">
            <v>Bæredygtighed produktion af mad og fødevarer</v>
          </cell>
        </row>
        <row r="68">
          <cell r="D68" t="str">
            <v>Bæredygtighed ift. Fødevarer, service &amp; oplevelser</v>
          </cell>
        </row>
        <row r="69">
          <cell r="D69" t="str">
            <v>Bæredygtighed i storkøkkener</v>
          </cell>
        </row>
        <row r="70">
          <cell r="D70" t="str">
            <v>Plantefars i professionelle køkkener</v>
          </cell>
        </row>
        <row r="71">
          <cell r="D71" t="str">
            <v>Grønt smørrebrød i professionelle køkkener</v>
          </cell>
        </row>
        <row r="72">
          <cell r="D72" t="str">
            <v>Mere grønt i kendte retter i proffesionelle køkken</v>
          </cell>
        </row>
        <row r="73">
          <cell r="D73" t="str">
            <v>Plantebaseret mad i professionelle køkkener</v>
          </cell>
        </row>
        <row r="74">
          <cell r="D74" t="str">
            <v>Mad til vegetarer og veganere 2</v>
          </cell>
        </row>
        <row r="75">
          <cell r="D75" t="str">
            <v>Bælgfrugters tilberedning, konsisistens og smag</v>
          </cell>
        </row>
        <row r="76">
          <cell r="D76" t="str">
            <v>Fagunderstøttende dansk som andetsprog for F/I</v>
          </cell>
        </row>
        <row r="77">
          <cell r="D77" t="str">
            <v>Anvendt bryggeriteknik for operatører</v>
          </cell>
        </row>
        <row r="78">
          <cell r="D78" t="str">
            <v>Kvalificering og validering, pharma og fødevarer</v>
          </cell>
        </row>
        <row r="79">
          <cell r="D79" t="str">
            <v>Laboratoriekendskab, pharma og fødevarer</v>
          </cell>
        </row>
        <row r="80">
          <cell r="D80" t="str">
            <v>Produktion for operatører i procesindustrien </v>
          </cell>
        </row>
        <row r="81">
          <cell r="D81" t="str">
            <v>GMP facility design og kontrol af GMP</v>
          </cell>
        </row>
        <row r="82">
          <cell r="D82" t="str">
            <v>GMP i praksis, GMP2</v>
          </cell>
        </row>
        <row r="83">
          <cell r="D83" t="str">
            <v>GMP regler, pharma og fødevarer</v>
          </cell>
        </row>
        <row r="84">
          <cell r="D84" t="str">
            <v>Betjening af procesanlæg under GMP og ISOregler</v>
          </cell>
        </row>
        <row r="85">
          <cell r="D85" t="str">
            <v>Reparation og vedligeholdelse for operatører</v>
          </cell>
        </row>
        <row r="86">
          <cell r="D86" t="str">
            <v>Procesanlæg introduktion, regulator og målekreds</v>
          </cell>
        </row>
        <row r="87">
          <cell r="D87" t="str">
            <v>GMP-kursus inkl. Kommunikation, Projektstyring &amp; MS Office</v>
          </cell>
        </row>
        <row r="88">
          <cell r="D88" t="str">
            <v>Anhugning og komplekse løfteopgaver 1</v>
          </cell>
        </row>
        <row r="89">
          <cell r="D89" t="str">
            <v>GMP-kurser</v>
          </cell>
        </row>
        <row r="90">
          <cell r="D90" t="str">
            <v>Anvendelse af emballage for operatører</v>
          </cell>
        </row>
        <row r="91">
          <cell r="D91" t="str">
            <v>Anvendelse af lokalvisende procesmåleudstyr</v>
          </cell>
        </row>
        <row r="92">
          <cell r="D92" t="str">
            <v>Anvendelse af proceskemiske enhedsoperationer</v>
          </cell>
        </row>
        <row r="93">
          <cell r="D93" t="str">
            <v>Fremstilling af steril batch, Steril 2</v>
          </cell>
        </row>
        <row r="94">
          <cell r="D94" t="str">
            <v>Fremstilling af sterile lægemidler, Steril 1</v>
          </cell>
        </row>
        <row r="95">
          <cell r="D95" t="str">
            <v>Medicinalindustriel produktion GMP1</v>
          </cell>
        </row>
        <row r="96">
          <cell r="D96" t="str">
            <v>Kvalitetskontrol for medicooperatører</v>
          </cell>
        </row>
        <row r="97">
          <cell r="D97" t="str">
            <v>Måleteknik for operatører</v>
          </cell>
        </row>
        <row r="98">
          <cell r="D98" t="str">
            <v>Operatør vedligehold, procesmåleudstyr</v>
          </cell>
        </row>
        <row r="99">
          <cell r="D99" t="str">
            <v>Reparationssvejsning</v>
          </cell>
        </row>
        <row r="100">
          <cell r="D100" t="str">
            <v>Fagunderstøttende dansk som andetsprog for F/I</v>
          </cell>
        </row>
        <row r="101">
          <cell r="D101" t="str">
            <v>PLC programmering 1-2, Kombinatorisk</v>
          </cell>
        </row>
        <row r="102">
          <cell r="D102" t="str">
            <v>Varmepumpeteknologi på El-Hybride køretøjer</v>
          </cell>
        </row>
        <row r="103">
          <cell r="D103" t="str">
            <v>Højvolt-batteriteknologi i El-Hybride køretøjer</v>
          </cell>
        </row>
        <row r="104">
          <cell r="D104" t="str">
            <v>TIG-svejsning proces 141</v>
          </cell>
        </row>
        <row r="105">
          <cell r="D105" t="str">
            <v>Lysbuesvejsning</v>
          </cell>
        </row>
        <row r="106">
          <cell r="D106" t="str">
            <v>Reparation &amp; fejlfinding på undervogn &amp; affjedring</v>
          </cell>
        </row>
        <row r="107">
          <cell r="D107" t="str">
            <v>Automatiske anlæg 3-1, PLC, følere og vision</v>
          </cell>
        </row>
        <row r="108">
          <cell r="D108" t="str">
            <v>Grundlæggende maskintegning</v>
          </cell>
        </row>
        <row r="109">
          <cell r="D109" t="str">
            <v>CNC fræsning, klargøring og maskinbetjening</v>
          </cell>
        </row>
        <row r="110">
          <cell r="D110" t="str">
            <v>CNC drejning, 1-sidet bearbejdning</v>
          </cell>
        </row>
        <row r="111">
          <cell r="D111" t="str">
            <v>TIG-svejs-stumps tynd rustfri rør alle pos</v>
          </cell>
        </row>
        <row r="112">
          <cell r="D112" t="str">
            <v>CNC drejning, klargøring og maskinbetjening</v>
          </cell>
        </row>
        <row r="113">
          <cell r="D113" t="str">
            <v>Anvendt svejseteknisk beregning og måling</v>
          </cell>
        </row>
        <row r="114">
          <cell r="D114" t="str">
            <v>Arbejde på eller nær spænding - ajourf. &amp; praksis</v>
          </cell>
        </row>
        <row r="115">
          <cell r="D115" t="str">
            <v>Grundlæggende fejlsøgning, autoområdet</v>
          </cell>
        </row>
        <row r="116">
          <cell r="D116" t="str">
            <v>Pers. sikkerhed v arbejde med epoxy og isocyanater</v>
          </cell>
        </row>
        <row r="117">
          <cell r="D117" t="str">
            <v>Sikkerhed på automatiske maskiner og anlæg</v>
          </cell>
        </row>
        <row r="118">
          <cell r="D118" t="str">
            <v>Vejen som arbejdsplads, autohjælp</v>
          </cell>
        </row>
        <row r="119">
          <cell r="D119" t="str">
            <v>CNC drejning med C-akse, avanceret (2-sidet)</v>
          </cell>
        </row>
        <row r="120">
          <cell r="D120" t="str">
            <v>CNC drejning, programmering og opstilling, 2-sidet</v>
          </cell>
        </row>
        <row r="121">
          <cell r="D121" t="str">
            <v>CNC drejning, programmering med cyklus/dialog</v>
          </cell>
        </row>
        <row r="122">
          <cell r="D122" t="str">
            <v>CNC fræsning, opspænding og flersidet bearbejdning</v>
          </cell>
        </row>
        <row r="123">
          <cell r="D123" t="str">
            <v>CNC fræsning, programmering og opstilling, 2-sidet</v>
          </cell>
        </row>
        <row r="124">
          <cell r="D124" t="str">
            <v>Sikkerhedseftersyn anhuggergrej/udskifteligt udst.</v>
          </cell>
        </row>
        <row r="125">
          <cell r="D125" t="str">
            <v>TIG-svejs-stumps uleg rør pos PA-PC</v>
          </cell>
        </row>
        <row r="126">
          <cell r="D126" t="str">
            <v>Vejen som arbejdsplads - Certifikat</v>
          </cell>
        </row>
        <row r="127">
          <cell r="D127" t="str">
            <v>Lys b svejs-stumps plade alle pos</v>
          </cell>
        </row>
        <row r="128">
          <cell r="D128" t="str">
            <v>Materialelære, stål</v>
          </cell>
        </row>
        <row r="129">
          <cell r="D129" t="str">
            <v>Gassvejsning af stumpsømme - rør P 311, EN 287-1</v>
          </cell>
        </row>
        <row r="130">
          <cell r="D130" t="str">
            <v>Gassvejsning af stumpsømme - rør proces 311</v>
          </cell>
        </row>
        <row r="131">
          <cell r="D131" t="str">
            <v>Gassvejsning proces 311</v>
          </cell>
        </row>
        <row r="132">
          <cell r="D132" t="str">
            <v>Arbejdsmiljø og sikkerhed, svejsning/termisk</v>
          </cell>
        </row>
        <row r="133">
          <cell r="D133" t="str">
            <v>Eldrevne/hybride køretøjer, opbygning og service</v>
          </cell>
        </row>
        <row r="134">
          <cell r="D134" t="str">
            <v>Grundlæggende motorstyring, autoområdet</v>
          </cell>
        </row>
        <row r="135">
          <cell r="D135" t="str">
            <v xml:space="preserve">Grundlæggende testerkursus, autoområdet </v>
          </cell>
        </row>
        <row r="136">
          <cell r="D136" t="str">
            <v>Sikkerhedshåndtering af eldrevne/hybrid køretøjer</v>
          </cell>
        </row>
        <row r="137">
          <cell r="D137" t="str">
            <v>Hjulafbalancering og kosmetisk optimering</v>
          </cell>
        </row>
        <row r="138">
          <cell r="D138" t="str">
            <v>Dæktyper (afbalancering og kontrol)</v>
          </cell>
        </row>
        <row r="139">
          <cell r="D139" t="str">
            <v>Dækrep. og monteringstek. på person- og varevogne</v>
          </cell>
        </row>
        <row r="140">
          <cell r="D140" t="str">
            <v>TIG-svejs-stumps uleg rør alle pos</v>
          </cell>
        </row>
        <row r="141">
          <cell r="D141" t="str">
            <v>TIG-svejs-stumps uleg plade</v>
          </cell>
        </row>
        <row r="142">
          <cell r="D142" t="str">
            <v>MAG-svejs-kants plade/plade pr 136</v>
          </cell>
        </row>
        <row r="143">
          <cell r="D143" t="str">
            <v>Lys b svejs-stumps rør alle pos</v>
          </cell>
        </row>
        <row r="144">
          <cell r="D144" t="str">
            <v>Lys b svejs-stumps plade pos PA-PF</v>
          </cell>
        </row>
        <row r="145">
          <cell r="D145" t="str">
            <v>Pladeudfoldning - trin 1</v>
          </cell>
        </row>
        <row r="146">
          <cell r="D146" t="str">
            <v>Pladeudfoldning - trin 2</v>
          </cell>
        </row>
        <row r="147">
          <cell r="D147" t="str">
            <v>Pladeudfoldning - trin 3</v>
          </cell>
        </row>
        <row r="148">
          <cell r="D148" t="str">
            <v>Fagunderstøttende dansk som andetsprog for F/I</v>
          </cell>
        </row>
        <row r="149">
          <cell r="D149" t="str">
            <v>Virksomhedens klimaregnskab</v>
          </cell>
        </row>
        <row r="150">
          <cell r="D150" t="str">
            <v>Virksomhedens ESG-rapportering</v>
          </cell>
        </row>
        <row r="151">
          <cell r="D151" t="str">
            <v>Introduktion til virksomhedens klimaregnskab</v>
          </cell>
        </row>
        <row r="152">
          <cell r="D152" t="str">
            <v>Introduktion til ESG og ESG-rapportering</v>
          </cell>
        </row>
        <row r="153">
          <cell r="D153" t="str">
            <v>Økonomisk risikovurdering af events</v>
          </cell>
        </row>
        <row r="154">
          <cell r="D154" t="str">
            <v>Forretningsforståelse og nøgletal i it-systemer</v>
          </cell>
        </row>
        <row r="155">
          <cell r="D155" t="str">
            <v>Bilagsbehandling med efterfølgende kasserapport</v>
          </cell>
        </row>
        <row r="156">
          <cell r="D156" t="str">
            <v>Daglig registrering i et økonomistyringsprogram</v>
          </cell>
        </row>
        <row r="157">
          <cell r="D157" t="str">
            <v>Placering af resultat- og balancekonti</v>
          </cell>
        </row>
        <row r="158">
          <cell r="D158" t="str">
            <v>Debitorstyring</v>
          </cell>
        </row>
        <row r="159">
          <cell r="D159" t="str">
            <v>Fagunderstøttende dansk som andetsprog for F/I</v>
          </cell>
        </row>
        <row r="160">
          <cell r="D160" t="str">
            <v>Pårørendeinddragelse i special-socialpæd. Arbejde</v>
          </cell>
        </row>
        <row r="161">
          <cell r="D161" t="str">
            <v>Pædagogmedhjælper i dagtilbud</v>
          </cell>
        </row>
        <row r="162">
          <cell r="D162" t="str">
            <v>Børns motorik, sansning og bevægelse</v>
          </cell>
        </row>
        <row r="163">
          <cell r="D163" t="str">
            <v>Dokumentation og handleplaner - pæd. målgrupper</v>
          </cell>
        </row>
        <row r="164">
          <cell r="D164" t="str">
            <v>Arbejdet med lavaffektive metoder, low arousal</v>
          </cell>
        </row>
        <row r="165">
          <cell r="D165" t="str">
            <v>Den styrkede pædagogiske læreplan</v>
          </cell>
        </row>
        <row r="166">
          <cell r="D166" t="str">
            <v>Mennesker med udviklings- og adfærdsforstyrrelser</v>
          </cell>
        </row>
        <row r="167">
          <cell r="D167" t="str">
            <v>Grundlæggende anlægsteknik</v>
          </cell>
        </row>
        <row r="168">
          <cell r="D168" t="str">
            <v>Basiskursus for anlægsgartnere</v>
          </cell>
        </row>
        <row r="169">
          <cell r="D169" t="str">
            <v>Voldsforebyggelse, konfliktløsning og udvikling</v>
          </cell>
        </row>
        <row r="170">
          <cell r="D170" t="str">
            <v>Neuropædagogik som redskab i det pædagogiske arbejde</v>
          </cell>
        </row>
        <row r="171">
          <cell r="D171" t="str">
            <v>Magt og omsorg</v>
          </cell>
        </row>
        <row r="172">
          <cell r="D172" t="str">
            <v>Konflikthåndtering i pædagogisk arbejde</v>
          </cell>
        </row>
        <row r="173">
          <cell r="D173" t="str">
            <v>Støtte ved selvskadende adfærd</v>
          </cell>
        </row>
        <row r="174">
          <cell r="D174" t="str">
            <v>Plantevækst og etablering af grønne anlæg</v>
          </cell>
        </row>
        <row r="175">
          <cell r="D175" t="str">
            <v>Dokumentation og evaluering af pæd. /sosu-arbejde</v>
          </cell>
        </row>
        <row r="176">
          <cell r="D176" t="str">
            <v>Implementering af handleplaner ifølge serviceloven</v>
          </cell>
        </row>
        <row r="177">
          <cell r="D177" t="str">
            <v>Planteliv, jordbund og økologi</v>
          </cell>
        </row>
        <row r="178">
          <cell r="D178" t="str">
            <v xml:space="preserve">Pædagogmedhjælper inkl. Socialpsykiatri &amp; Recovery  </v>
          </cell>
        </row>
        <row r="179">
          <cell r="D179" t="str">
            <v>Fagunderstøttende dansk som andetsprog for F/I</v>
          </cell>
        </row>
        <row r="180">
          <cell r="D180" t="str">
            <v>Grundlæggende rengøringshygiejne</v>
          </cell>
        </row>
        <row r="181">
          <cell r="D181" t="str">
            <v>Grundlæggende Rengøringshygiejne, del 2</v>
          </cell>
        </row>
        <row r="182">
          <cell r="D182" t="str">
            <v>Ergonomi ved rengøringsarbejdet</v>
          </cell>
        </row>
        <row r="183">
          <cell r="D183" t="str">
            <v>Materialekendskab og rengøringskemi</v>
          </cell>
        </row>
        <row r="184">
          <cell r="D184" t="str">
            <v>Daglig erhvervsrengøring for F/I</v>
          </cell>
        </row>
        <row r="185">
          <cell r="D185" t="str">
            <v>Daglig erhvervsrengøring</v>
          </cell>
        </row>
        <row r="186">
          <cell r="D186" t="str">
            <v>Rådgiverrollen inden for b2b-handel</v>
          </cell>
        </row>
        <row r="187">
          <cell r="D187" t="str">
            <v>Datahåndtering for administrative medarbejdere</v>
          </cell>
        </row>
        <row r="188">
          <cell r="D188" t="str">
            <v>Anvendelse af sociale medier i virksomheden</v>
          </cell>
        </row>
        <row r="189">
          <cell r="D189" t="str">
            <v>Købmandsskab og forretningsforståelse i detail</v>
          </cell>
        </row>
        <row r="190">
          <cell r="D190" t="str">
            <v>Markedsføring i praksis</v>
          </cell>
        </row>
        <row r="191">
          <cell r="D191" t="str">
            <v>Valg af markedsføringskanal</v>
          </cell>
        </row>
        <row r="192">
          <cell r="D192" t="str">
            <v>Segmentering og målgruppevalg i markedsføring</v>
          </cell>
        </row>
        <row r="193">
          <cell r="D193" t="str">
            <v>Sociale medier som kommunikationskanal i detail</v>
          </cell>
        </row>
        <row r="194">
          <cell r="D194" t="str">
            <v>Online kundeservice og -rådgivning</v>
          </cell>
        </row>
        <row r="195">
          <cell r="D195" t="str">
            <v>Personligt salg - kundens behov og løsninger</v>
          </cell>
        </row>
        <row r="196">
          <cell r="D196" t="str">
            <v>Mersalg i butikken</v>
          </cell>
        </row>
        <row r="197">
          <cell r="D197" t="str">
            <v>Kundevejledning, binderi og blomsterhandel</v>
          </cell>
        </row>
        <row r="198">
          <cell r="D198" t="str">
            <v>Kommunikation og konflikthåndtering - service</v>
          </cell>
        </row>
        <row r="199">
          <cell r="D199" t="str">
            <v>Nye kunder via viral markedsføring</v>
          </cell>
        </row>
        <row r="200">
          <cell r="D200" t="str">
            <v>Årstidens blomsterbinderi</v>
          </cell>
        </row>
        <row r="201">
          <cell r="D201" t="str">
            <v>Fagunderstøttende dansk som andetsprog for F/I</v>
          </cell>
        </row>
        <row r="202">
          <cell r="D202" t="str">
            <v>Sygepleje i den palliative indsats - Niveau 1</v>
          </cell>
        </row>
        <row r="203">
          <cell r="D203" t="str">
            <v>Mentalisering i omsorgs- og relationsarbejde</v>
          </cell>
        </row>
        <row r="204">
          <cell r="D204" t="str">
            <v xml:space="preserve">Faglig styring og dokumentation i FS III </v>
          </cell>
        </row>
        <row r="205">
          <cell r="D205" t="str">
            <v xml:space="preserve">Sundhedspædagogik i omsorgsarbejdet </v>
          </cell>
        </row>
        <row r="206">
          <cell r="D206" t="str">
            <v>Tidlig opsporing af sygdomstegn</v>
          </cell>
        </row>
        <row r="207">
          <cell r="D207" t="str">
            <v>Postoperativ observation og pleje i hjemmeplejen</v>
          </cell>
        </row>
        <row r="208">
          <cell r="D208" t="str">
            <v>Borgere med kronisk sygdom</v>
          </cell>
        </row>
        <row r="209">
          <cell r="D209" t="str">
            <v>De almindeligst forekommende sygdomme hos ældre</v>
          </cell>
        </row>
        <row r="210">
          <cell r="D210" t="str">
            <v>Patientsikkerhed og utilsigtede hændelser</v>
          </cell>
        </row>
        <row r="211">
          <cell r="D211" t="str">
            <v>Medvirken til rehabilitering</v>
          </cell>
        </row>
        <row r="212">
          <cell r="D212" t="str">
            <v xml:space="preserve">Rehabilitering som arbejdsform </v>
          </cell>
        </row>
        <row r="213">
          <cell r="D213" t="str">
            <v>Relation og kommunikation med borgeren - FSSH1</v>
          </cell>
        </row>
        <row r="214">
          <cell r="D214" t="str">
            <v>Personer med demens, sygdomskendskab; basis</v>
          </cell>
        </row>
        <row r="215">
          <cell r="D215" t="str">
            <v>Praktisk hjælp til ældre</v>
          </cell>
        </row>
        <row r="216">
          <cell r="D216" t="str">
            <v>Fagunderstøttende dansk som andetsprog for F/I</v>
          </cell>
        </row>
        <row r="217">
          <cell r="D217" t="str">
            <v>Befordring af fysisk handicappede med trappemaskine</v>
          </cell>
        </row>
        <row r="218">
          <cell r="D218" t="str">
            <v>Befordring af fysisk handicappede med liftbil</v>
          </cell>
        </row>
        <row r="219">
          <cell r="D219" t="str">
            <v>Tårnkran og fast opstil. kraner + kranbasis</v>
          </cell>
        </row>
        <row r="220">
          <cell r="D220" t="str">
            <v>Efteruddannelse for varebilschauffører</v>
          </cell>
        </row>
        <row r="221">
          <cell r="D221" t="str">
            <v>Grundlæggende kvalifikation for varebilschauffør</v>
          </cell>
        </row>
        <row r="222">
          <cell r="D222" t="str">
            <v>Udvidelse kran D til Mob. kraner &gt; 30 tonsmeter</v>
          </cell>
        </row>
        <row r="223">
          <cell r="D223" t="str">
            <v>EU-Efteruddannelse for godschauffører - oblig.del</v>
          </cell>
        </row>
        <row r="224">
          <cell r="D224" t="str">
            <v>Taxikursus</v>
          </cell>
        </row>
        <row r="225">
          <cell r="D225" t="str">
            <v>Udvidelse kran E til Mob. kraner &gt;30 tonsmeter</v>
          </cell>
        </row>
        <row r="226">
          <cell r="D226" t="str">
            <v>Mobile kraner &gt;30 tonsmeter</v>
          </cell>
        </row>
        <row r="227">
          <cell r="D227" t="str">
            <v>Mobile kraner &gt;8-30 tm_med integreret kranbasis</v>
          </cell>
        </row>
        <row r="228">
          <cell r="D228" t="str">
            <v>Ajourføring for stykgods- og distributionschauffør</v>
          </cell>
        </row>
        <row r="229">
          <cell r="D229" t="str">
            <v>Køreteknik for erhvervschauffører - ajourføring</v>
          </cell>
        </row>
        <row r="230">
          <cell r="D230" t="str">
            <v>Personbefordring af sygdoms- og alderssvækkende pass.</v>
          </cell>
        </row>
        <row r="231">
          <cell r="D231" t="str">
            <v>Direkte prøve gaffeltruckcertifikat A eller B</v>
          </cell>
        </row>
        <row r="232">
          <cell r="D232" t="str">
            <v>Introduktion til offentlig servicetrafik</v>
          </cell>
        </row>
        <row r="233">
          <cell r="D233" t="str">
            <v>Godstransport med lastbil</v>
          </cell>
        </row>
        <row r="234">
          <cell r="D234" t="str">
            <v>ADR Grund- og Specialiseringskursus - Tank + Kl. 1</v>
          </cell>
        </row>
        <row r="235">
          <cell r="D235" t="str">
            <v>Ikke behandlingskrævende liggende sygetransport</v>
          </cell>
        </row>
        <row r="236">
          <cell r="D236" t="str">
            <v>Kundeservice</v>
          </cell>
        </row>
        <row r="237">
          <cell r="D237" t="str">
            <v>Sikkerhedsuddannelse ved farligt gods</v>
          </cell>
        </row>
        <row r="238">
          <cell r="D238" t="str">
            <v>Kørsel med vogntog, kategori C/E</v>
          </cell>
        </row>
        <row r="239">
          <cell r="D239" t="str">
            <v>Manøvrering gaffeltruck, stabler og færdselslære.</v>
          </cell>
        </row>
        <row r="240">
          <cell r="D240" t="str">
            <v>Personbefordring med bus</v>
          </cell>
        </row>
        <row r="241">
          <cell r="D241" t="str">
            <v>Beford. af sygdoms- og alderssvækkede passagerer</v>
          </cell>
        </row>
        <row r="242">
          <cell r="D242" t="str">
            <v>ADR Grund- og Specialiseringskursus - Klasse 1</v>
          </cell>
        </row>
        <row r="243">
          <cell r="D243" t="str">
            <v>ADR Grund- og Specialiseringskursus Kl. 1+7+Tank</v>
          </cell>
        </row>
        <row r="244">
          <cell r="D244" t="str">
            <v>Fagunderstøttende dansk som andetsprog for F/I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nrik Foght Pedersen" refreshedDate="45729.297186805554" createdVersion="6" refreshedVersion="6" minRefreshableVersion="3" recordCount="243">
  <cacheSource type="worksheet">
    <worksheetSource ref="A2:F268" sheet="Positivlisten"/>
  </cacheSource>
  <cacheFields count="6">
    <cacheField name="Erhvervsgruppe _x000a_" numFmtId="0">
      <sharedItems count="11">
        <s v="Akademisk arbejde"/>
        <s v="Bygge og anlæg"/>
        <s v="Hotel, restauration, køkken, kantine"/>
        <s v="Industriel produktion"/>
        <s v="Jern, metal og auto"/>
        <s v="Kontor, administration, regnskab og finans"/>
        <s v="Pædagogisk, socialt og kirkeligt arbejde"/>
        <s v="Rengøring, ejendomsservice og renovation"/>
        <s v="Salg, indkøb og markedsføring"/>
        <s v="Sundhed, omsorg og personlig pleje"/>
        <s v="Transport, post, lager- og maskinførerarbejde"/>
      </sharedItems>
    </cacheField>
    <cacheField name="Uddannelsesforløb/kursusnavn/_x000a_kursustitel " numFmtId="0">
      <sharedItems/>
    </cacheField>
    <cacheField name="Type uddannelse" numFmtId="0">
      <sharedItems/>
    </cacheField>
    <cacheField name="Kursuskode (AMU-kode/ modulnr. Etc.)" numFmtId="0">
      <sharedItems containsString="0" containsBlank="1" containsNumber="1" containsInteger="1" minValue="20800" maxValue="49990"/>
    </cacheField>
    <cacheField name="Varig-hed - dage " numFmtId="0">
      <sharedItems containsBlank="1" containsMixedTypes="1" containsNumber="1" minValue="1" maxValue="30"/>
    </cacheField>
    <cacheField name="Antal ECTS" numFmtId="0">
      <sharedItems containsBlank="1" containsMixedTypes="1" containsNumber="1" containsInteger="1" minValue="5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3">
  <r>
    <x v="0"/>
    <s v="AutoCAD-kurser"/>
    <s v="Private"/>
    <m/>
    <s v="Op til 30"/>
    <m/>
  </r>
  <r>
    <x v="0"/>
    <s v="BSim Indeklimasimulering, Grundkursus"/>
    <s v="Private"/>
    <m/>
    <n v="2"/>
    <m/>
  </r>
  <r>
    <x v="0"/>
    <s v="Bæredygtig forretningsforståelse"/>
    <s v="Akademiuddannelse"/>
    <m/>
    <m/>
    <n v="5"/>
  </r>
  <r>
    <x v="0"/>
    <s v="ESG-rapportering"/>
    <s v="Akademiuddannelse"/>
    <m/>
    <m/>
    <n v="5"/>
  </r>
  <r>
    <x v="0"/>
    <s v="ESG-rapportering - fra compliance til innovation og værdiskabelse"/>
    <s v="Private"/>
    <m/>
    <n v="2"/>
    <m/>
  </r>
  <r>
    <x v="0"/>
    <s v="Grøn omstilling i praksis inkl. ESG rapportering og bæredygtighed"/>
    <s v="Private"/>
    <m/>
    <n v="30"/>
    <m/>
  </r>
  <r>
    <x v="0"/>
    <s v="ISO 14001 - Intern auditor"/>
    <s v="Private"/>
    <m/>
    <n v="2"/>
    <m/>
  </r>
  <r>
    <x v="0"/>
    <s v="Projektleder-kurser"/>
    <s v="Flere typer"/>
    <m/>
    <m/>
    <s v="Op til 10"/>
  </r>
  <r>
    <x v="0"/>
    <s v="Revit-kurser"/>
    <s v="Private"/>
    <m/>
    <s v="Op til 30"/>
    <m/>
  </r>
  <r>
    <x v="0"/>
    <s v="Virksomheden og certificeringer, rapportering og dokumentation"/>
    <s v="Diplomuddannelse"/>
    <m/>
    <m/>
    <n v="5"/>
  </r>
  <r>
    <x v="1"/>
    <s v="Afslibning og efterbehandling af trægulve"/>
    <s v="AMU"/>
    <n v="48906"/>
    <n v="5"/>
    <m/>
  </r>
  <r>
    <x v="1"/>
    <s v="Anhugning og komplekse løfteopgaver 2"/>
    <s v="AMU"/>
    <n v="21268"/>
    <n v="10"/>
    <m/>
  </r>
  <r>
    <x v="1"/>
    <s v="Anhugning på byggepladsen"/>
    <s v="AMU"/>
    <n v="43547"/>
    <n v="3"/>
    <m/>
  </r>
  <r>
    <x v="1"/>
    <s v="BE-Trailerkørekort (B/E)"/>
    <s v="Private"/>
    <m/>
    <n v="10"/>
    <m/>
  </r>
  <r>
    <x v="1"/>
    <s v="Brandforanstaltning ved ukrudtsbrænding"/>
    <s v="AMU"/>
    <n v="40824"/>
    <n v="1"/>
    <m/>
  </r>
  <r>
    <x v="1"/>
    <s v="Fagunderstøttende dansk som andetsprog F/I"/>
    <s v="AMU"/>
    <n v="45571"/>
    <n v="10"/>
    <m/>
  </r>
  <r>
    <x v="1"/>
    <s v="Grundlæggende GVK-godkendt vinylbelægning"/>
    <s v="AMU"/>
    <n v="48918"/>
    <n v="7"/>
    <m/>
  </r>
  <r>
    <x v="1"/>
    <s v="GVK-godkendt vinylsvejsning "/>
    <s v="AMU"/>
    <n v="48916"/>
    <n v="1"/>
    <m/>
  </r>
  <r>
    <x v="1"/>
    <s v="Introduktion til gulvbelægning      "/>
    <s v="AMU"/>
    <n v="48914"/>
    <n v="5"/>
    <m/>
  </r>
  <r>
    <x v="1"/>
    <s v="Kabelmontage - føringsveje"/>
    <s v="AMU"/>
    <n v="48259"/>
    <n v="10"/>
    <m/>
  </r>
  <r>
    <x v="1"/>
    <s v="Kabelmontage - kabler"/>
    <s v="AMU"/>
    <n v="48260"/>
    <n v="15"/>
    <m/>
  </r>
  <r>
    <x v="1"/>
    <s v="Kabelmontør - overdragelse"/>
    <s v="AMU"/>
    <n v="48262"/>
    <n v="8"/>
    <m/>
  </r>
  <r>
    <x v="1"/>
    <s v="Kloakering - Afløbsplan for småhuse"/>
    <s v="AMU"/>
    <n v="49280"/>
    <n v="6"/>
    <m/>
  </r>
  <r>
    <x v="1"/>
    <s v="Kloakering - Afløbssystemers formål og indretning"/>
    <s v="AMU"/>
    <n v="49279"/>
    <n v="3"/>
    <m/>
  </r>
  <r>
    <x v="1"/>
    <s v="Kloakering - Anvendelse af lægningsbestemmelser"/>
    <s v="AMU"/>
    <n v="49278"/>
    <n v="2"/>
    <m/>
  </r>
  <r>
    <x v="1"/>
    <s v="Kloakering - Arbejdsmiljø"/>
    <s v="AMU"/>
    <n v="49277"/>
    <n v="2"/>
    <m/>
  </r>
  <r>
    <x v="1"/>
    <s v="Kloakering - digital tegning af afløbsplaner"/>
    <s v="AMU"/>
    <n v="49281"/>
    <n v="3"/>
    <m/>
  </r>
  <r>
    <x v="1"/>
    <s v="Kloakering - Dræning af bygværker"/>
    <s v="AMU"/>
    <n v="46969"/>
    <n v="1"/>
    <m/>
  </r>
  <r>
    <x v="1"/>
    <s v="Kloakering - El-udstyr i pumpebrønde "/>
    <s v="AMU"/>
    <n v="47588"/>
    <n v="1"/>
    <m/>
  </r>
  <r>
    <x v="1"/>
    <s v="Kloakering - Udførelse af afløbsinstallationer"/>
    <s v="AMU"/>
    <n v="49282"/>
    <n v="16"/>
    <m/>
  </r>
  <r>
    <x v="1"/>
    <s v="Kranbasis - Teleskoplæsser m. kranløft over 8 tm"/>
    <s v="AMU"/>
    <n v="48678"/>
    <n v="7"/>
    <m/>
  </r>
  <r>
    <x v="1"/>
    <s v="Kvalitetssikring af GVK-godkendt vinylbelægning"/>
    <s v="AMU"/>
    <n v="48917"/>
    <n v="2"/>
    <m/>
  </r>
  <r>
    <x v="1"/>
    <s v="Nivellering"/>
    <s v="AMU"/>
    <n v="49318"/>
    <n v="5"/>
    <m/>
  </r>
  <r>
    <x v="1"/>
    <s v="Rørmontage vandinstallationer - plastrør"/>
    <s v="AMU"/>
    <n v="47992"/>
    <n v="9"/>
    <m/>
  </r>
  <r>
    <x v="1"/>
    <s v="Rørmontage vandinstallationer - stål- og kobberrør"/>
    <s v="AMU"/>
    <n v="47993"/>
    <n v="9"/>
    <m/>
  </r>
  <r>
    <x v="1"/>
    <s v="Rørmontør, overdragelse"/>
    <s v="AMU"/>
    <n v="47994"/>
    <n v="12"/>
    <m/>
  </r>
  <r>
    <x v="1"/>
    <s v="Sikkerhed ved arbejde med asbestholdige materialer"/>
    <s v="AMU"/>
    <n v="45845"/>
    <n v="4"/>
    <m/>
  </r>
  <r>
    <x v="1"/>
    <s v="Systemstilladser - opstilling mv."/>
    <s v="AMU"/>
    <n v="22352"/>
    <n v="15"/>
    <m/>
  </r>
  <r>
    <x v="1"/>
    <s v="Teleskoplæsser - Certifikat"/>
    <s v="AMU"/>
    <n v="48671"/>
    <n v="5"/>
    <m/>
  </r>
  <r>
    <x v="1"/>
    <s v="Vejen som arbejdsplads - Certifikat"/>
    <s v="AMU"/>
    <n v="22109"/>
    <n v="2"/>
    <m/>
  </r>
  <r>
    <x v="2"/>
    <s v="Almen fødevarehygiejne"/>
    <s v="AMU"/>
    <n v="20851"/>
    <n v="3"/>
    <m/>
  </r>
  <r>
    <x v="2"/>
    <s v="Anretning og menusammensætning"/>
    <s v="AMU"/>
    <n v="20844"/>
    <n v="3"/>
    <m/>
  </r>
  <r>
    <x v="2"/>
    <s v="Barista 1: Tilberedning af kaffe, kakao og the"/>
    <s v="AMU"/>
    <n v="20806"/>
    <n v="2"/>
    <m/>
  </r>
  <r>
    <x v="2"/>
    <s v="Bælgfrugters tilberedning, konsistens og smag"/>
    <s v="AMU"/>
    <n v="20800"/>
    <n v="2"/>
    <m/>
  </r>
  <r>
    <x v="2"/>
    <s v="Bælgfrugters tilberedning, konsistens og smag"/>
    <s v="AMU"/>
    <n v="20800"/>
    <n v="2"/>
    <m/>
  </r>
  <r>
    <x v="2"/>
    <s v="Bæredygtig fisk og skaldyr"/>
    <s v="AMU"/>
    <n v="49853"/>
    <n v="2"/>
    <m/>
  </r>
  <r>
    <x v="2"/>
    <s v="Bæredygtig produktion af mad og fødevarer "/>
    <s v="AMU"/>
    <n v="49843"/>
    <n v="2"/>
    <m/>
  </r>
  <r>
    <x v="2"/>
    <s v="Bæredygtighed i storkøkkener "/>
    <s v="AMU"/>
    <n v="48771"/>
    <n v="3"/>
    <m/>
  </r>
  <r>
    <x v="2"/>
    <s v="Bæredygtighed i værtskab, service og oplevelser"/>
    <s v="AMU"/>
    <n v="49844"/>
    <n v="2"/>
    <m/>
  </r>
  <r>
    <x v="2"/>
    <s v="Bæredygtighed ift. fødevarer, service &amp; oplevelser"/>
    <s v="AMU"/>
    <n v="49830"/>
    <n v="3"/>
    <m/>
  </r>
  <r>
    <x v="2"/>
    <s v="Det klimavenlige køkken"/>
    <s v="AMU"/>
    <n v="49852"/>
    <n v="2"/>
    <m/>
  </r>
  <r>
    <x v="2"/>
    <s v="Fagunderstøttende dansk som andetsprog F/I"/>
    <s v="AMU"/>
    <n v="45571"/>
    <n v="10"/>
    <m/>
  </r>
  <r>
    <x v="2"/>
    <s v="Fødevarehygiejne og egenkontrol"/>
    <s v="AMU"/>
    <n v="20850"/>
    <n v="4"/>
    <m/>
  </r>
  <r>
    <x v="2"/>
    <s v="Grundlæggende kostberegning"/>
    <s v="AMU"/>
    <n v="20864"/>
    <n v="3"/>
    <m/>
  </r>
  <r>
    <x v="2"/>
    <s v="Grundtilberedning"/>
    <s v="AMU"/>
    <n v="20841"/>
    <n v="5"/>
    <m/>
  </r>
  <r>
    <x v="2"/>
    <s v="Grønt smørrebrød i professionelle køkkener"/>
    <s v="AMU"/>
    <n v="21570"/>
    <n v="1"/>
    <m/>
  </r>
  <r>
    <x v="2"/>
    <s v="Gæstevejledning om andre europæiske vine &amp; områder"/>
    <s v="AMU"/>
    <n v="49925"/>
    <n v="3"/>
    <m/>
  </r>
  <r>
    <x v="2"/>
    <s v="Gæstevejledning om vinens dyrkning &amp; fremstilling"/>
    <s v="AMU"/>
    <n v="48793"/>
    <n v="2"/>
    <m/>
  </r>
  <r>
    <x v="2"/>
    <s v="Håndtering af konflikter og klager fra gæsten 1"/>
    <s v="AMU"/>
    <n v="48867"/>
    <n v="1"/>
    <m/>
  </r>
  <r>
    <x v="2"/>
    <s v="Intro til madproduktion i professionelle køkkener"/>
    <s v="AMU"/>
    <n v="21901"/>
    <n v="5"/>
    <m/>
  </r>
  <r>
    <x v="2"/>
    <s v="Kommunikation og serviceorienteret gæstebetjening"/>
    <s v="AMU"/>
    <n v="48872"/>
    <n v="2"/>
    <m/>
  </r>
  <r>
    <x v="2"/>
    <s v="Mad til vegetarer og veganere 2"/>
    <s v="AMU"/>
    <n v="20875"/>
    <n v="2"/>
    <m/>
  </r>
  <r>
    <x v="2"/>
    <s v="Mere grønt i kendte retter i professionelle køkken"/>
    <s v="AMU"/>
    <n v="21569"/>
    <n v="1"/>
    <m/>
  </r>
  <r>
    <x v="2"/>
    <s v="Mere grønt i kendte retter i professionelle køkken"/>
    <s v="AMU"/>
    <n v="21569"/>
    <n v="1"/>
    <m/>
  </r>
  <r>
    <x v="2"/>
    <s v="Plantebaseret mad i professionelle køkkener "/>
    <s v="AMU"/>
    <n v="21567"/>
    <n v="3"/>
    <m/>
  </r>
  <r>
    <x v="2"/>
    <s v="Plantefars i professionelle køkkener"/>
    <s v="AMU"/>
    <n v="21568"/>
    <n v="1"/>
    <m/>
  </r>
  <r>
    <x v="2"/>
    <s v="Reduktion af madspild 1"/>
    <s v="AMU"/>
    <n v="20883"/>
    <n v="2"/>
    <m/>
  </r>
  <r>
    <x v="2"/>
    <s v="Råvarer i køkkenet - trin 1"/>
    <s v="AMU"/>
    <n v="48826"/>
    <n v="2"/>
    <m/>
  </r>
  <r>
    <x v="2"/>
    <s v="Salg og service i gæstebetjening"/>
    <s v="AMU"/>
    <n v="47692"/>
    <n v="1"/>
    <m/>
  </r>
  <r>
    <x v="2"/>
    <s v="Servering af øl, drinks og alkoholfrie drikke"/>
    <s v="AMU"/>
    <n v="43733"/>
    <n v="2"/>
    <m/>
  </r>
  <r>
    <x v="2"/>
    <s v="Tilberedning af kolde og lune anretninger"/>
    <s v="AMU"/>
    <n v="20846"/>
    <n v="3"/>
    <m/>
  </r>
  <r>
    <x v="2"/>
    <s v="Tilberedningsmetoder og fremstilling af mad "/>
    <s v="AMU"/>
    <n v="20872"/>
    <n v="5"/>
    <m/>
  </r>
  <r>
    <x v="2"/>
    <s v="Tjenerens præsentationsteknikker"/>
    <s v="AMU"/>
    <n v="20818"/>
    <n v="2"/>
    <m/>
  </r>
  <r>
    <x v="2"/>
    <s v="Udvidet råvarekendskab"/>
    <s v="AMU"/>
    <n v="20843"/>
    <n v="3"/>
    <m/>
  </r>
  <r>
    <x v="3"/>
    <s v="Anhugning og komplekse løfteopgaver 1"/>
    <s v="AMU"/>
    <n v="21267"/>
    <n v="5"/>
    <m/>
  </r>
  <r>
    <x v="3"/>
    <s v="Anvendelse af emballage for operatører"/>
    <s v="AMU"/>
    <n v="45417"/>
    <n v="3"/>
    <m/>
  </r>
  <r>
    <x v="3"/>
    <s v="Anvendelse af lokalvisende procesmåleudstyr"/>
    <s v="AMU"/>
    <n v="46748"/>
    <n v="2"/>
    <m/>
  </r>
  <r>
    <x v="3"/>
    <s v="Anvendelse af proceskemiske enhedsoperationer"/>
    <s v="AMU"/>
    <n v="44219"/>
    <n v="5"/>
    <m/>
  </r>
  <r>
    <x v="3"/>
    <s v="Anvendt bryggeriteknik for operatører"/>
    <s v="AMU"/>
    <n v="49585"/>
    <n v="3"/>
    <m/>
  </r>
  <r>
    <x v="3"/>
    <s v="Betjening af procesanlæg under GMP og ISOregler"/>
    <s v="AMU"/>
    <n v="49325"/>
    <n v="10"/>
    <m/>
  </r>
  <r>
    <x v="3"/>
    <s v="Fagunderstøttende dansk som andetsprog F/I"/>
    <s v="AMU"/>
    <n v="45571"/>
    <n v="10"/>
    <m/>
  </r>
  <r>
    <x v="3"/>
    <s v="Fremstilling af steril batch, Steril 2"/>
    <s v="AMU"/>
    <n v="49324"/>
    <n v="10"/>
    <m/>
  </r>
  <r>
    <x v="3"/>
    <s v="Fremstilling af sterile lægemidler, Steril 1"/>
    <s v="AMU"/>
    <n v="49323"/>
    <n v="5"/>
    <m/>
  </r>
  <r>
    <x v="3"/>
    <s v="GMP facility design og kontrol af GMP"/>
    <s v="AMU"/>
    <n v="49538"/>
    <n v="3"/>
    <m/>
  </r>
  <r>
    <x v="3"/>
    <s v="GMP i praksis, GMP2"/>
    <s v="AMU"/>
    <n v="49293"/>
    <n v="3"/>
    <m/>
  </r>
  <r>
    <x v="3"/>
    <s v="GMP regler, pharma og fødevarer"/>
    <s v="AMU"/>
    <n v="49537"/>
    <n v="5"/>
    <m/>
  </r>
  <r>
    <x v="3"/>
    <s v="GMP-kurser"/>
    <s v="Flere typer"/>
    <m/>
    <s v="Op til 30"/>
    <m/>
  </r>
  <r>
    <x v="3"/>
    <s v="Kvalificering og validering, pharma og fødevarer"/>
    <s v="AMU"/>
    <n v="49541"/>
    <n v="10"/>
    <m/>
  </r>
  <r>
    <x v="3"/>
    <s v="Kvalitetskontrol for medicooperatører"/>
    <s v="AMU"/>
    <n v="40919"/>
    <n v="5"/>
    <m/>
  </r>
  <r>
    <x v="3"/>
    <s v="Laboratoriekendskab, pharma og fødevarer"/>
    <s v="AMU"/>
    <n v="49539"/>
    <n v="10"/>
    <m/>
  </r>
  <r>
    <x v="3"/>
    <s v="Medicinalindustriel produktion GMP1"/>
    <s v="AMU"/>
    <n v="49284"/>
    <n v="5"/>
    <m/>
  </r>
  <r>
    <x v="3"/>
    <s v="Måleteknik for operatører"/>
    <s v="AMU"/>
    <n v="48923"/>
    <n v="5"/>
    <m/>
  </r>
  <r>
    <x v="3"/>
    <s v="Operatør vedligehold, procesmåleudstyr"/>
    <s v="AMU"/>
    <n v="40649"/>
    <n v="3"/>
    <m/>
  </r>
  <r>
    <x v="3"/>
    <s v="Procesanlæg introduktion, regulator og målekreds"/>
    <s v="AMU"/>
    <n v="41267"/>
    <n v="5"/>
    <m/>
  </r>
  <r>
    <x v="3"/>
    <s v="Produktion for operatører i procesindustrien"/>
    <s v="AMU"/>
    <n v="47290"/>
    <n v="3"/>
    <m/>
  </r>
  <r>
    <x v="3"/>
    <s v="Reparation og vedligeholdelse for operatører"/>
    <s v="AMU"/>
    <n v="44234"/>
    <n v="10"/>
    <m/>
  </r>
  <r>
    <x v="3"/>
    <s v="Reparationssvejsning "/>
    <s v="AMU"/>
    <n v="48740"/>
    <n v="10"/>
    <m/>
  </r>
  <r>
    <x v="4"/>
    <s v="Anvendt svejseteknisk beregning og måling"/>
    <s v="AMU"/>
    <n v="48746"/>
    <n v="3"/>
    <m/>
  </r>
  <r>
    <x v="4"/>
    <s v="Arbejde på eller nær spænding - ajourf. &amp; praksis"/>
    <s v="AMU"/>
    <n v="48568"/>
    <n v="1"/>
    <m/>
  </r>
  <r>
    <x v="4"/>
    <s v="Arbejdsmiljø og sikkerhed, svejsning/termisk "/>
    <s v="AMU"/>
    <n v="44530"/>
    <n v="1"/>
    <m/>
  </r>
  <r>
    <x v="4"/>
    <s v="Automatiske anlæg 3-1, PLC, følere og vision"/>
    <s v="AMU"/>
    <n v="49421"/>
    <n v="5"/>
    <m/>
  </r>
  <r>
    <x v="4"/>
    <s v="Brandforanstaltninger v. gnistproducerende værktøj"/>
    <s v="AMU"/>
    <n v="45141"/>
    <n v="1"/>
    <m/>
  </r>
  <r>
    <x v="4"/>
    <s v="CNC drejning med C-akse, avanceret (2-sidet)"/>
    <s v="AMU"/>
    <n v="47455"/>
    <n v="5"/>
    <m/>
  </r>
  <r>
    <x v="4"/>
    <s v="CNC drejning, 1-sidet bearbejdning"/>
    <s v="AMU"/>
    <n v="48912"/>
    <n v="5"/>
    <m/>
  </r>
  <r>
    <x v="4"/>
    <s v="CNC drejning, klargøring og maskinbetjening "/>
    <s v="AMU"/>
    <n v="48753"/>
    <n v="5"/>
    <m/>
  </r>
  <r>
    <x v="4"/>
    <s v="CNC drejning, programmering med cyklus/dialog"/>
    <s v="AMU"/>
    <n v="47452"/>
    <n v="5"/>
    <m/>
  </r>
  <r>
    <x v="4"/>
    <s v="CNC drejning, programmering og opstilling, 2-sidet"/>
    <s v="AMU"/>
    <n v="47453"/>
    <n v="5"/>
    <m/>
  </r>
  <r>
    <x v="4"/>
    <s v="CNC fræsning, klargøring og maskinbetjening"/>
    <s v="AMU"/>
    <n v="48913"/>
    <n v="5"/>
    <m/>
  </r>
  <r>
    <x v="4"/>
    <s v="CNC fræsning, opspænding og flersidet bearbejdning"/>
    <s v="AMU"/>
    <n v="47416"/>
    <n v="5"/>
    <m/>
  </r>
  <r>
    <x v="4"/>
    <s v="CNC fræsning, programmering og opstilling, 2-sidet"/>
    <s v="AMU"/>
    <n v="47415"/>
    <n v="5"/>
    <m/>
  </r>
  <r>
    <x v="4"/>
    <s v="Dækrep. og monteringstek. på person- og varevogne "/>
    <s v="AMU"/>
    <n v="40632"/>
    <n v="1"/>
    <m/>
  </r>
  <r>
    <x v="4"/>
    <s v="Dæktyper (afbalancering og kontrol)"/>
    <s v="AMU"/>
    <n v="40923"/>
    <n v="2"/>
    <m/>
  </r>
  <r>
    <x v="4"/>
    <s v="Eldrevne/hybride køretøjer, opbygning og service"/>
    <s v="AMU"/>
    <n v="42871"/>
    <n v="3"/>
    <m/>
  </r>
  <r>
    <x v="4"/>
    <s v="Fagunderstøttende dansk som andetsprog F/I"/>
    <s v="AMU"/>
    <n v="45571"/>
    <n v="10"/>
    <m/>
  </r>
  <r>
    <x v="4"/>
    <s v="Gassvejsning af stumpsømme - rør"/>
    <s v="AMU"/>
    <n v="44726"/>
    <n v="10"/>
    <m/>
  </r>
  <r>
    <x v="4"/>
    <s v="Gassvejsning af stumpsømme - rør proces 311"/>
    <s v="AMU"/>
    <n v="44725"/>
    <n v="5"/>
    <m/>
  </r>
  <r>
    <x v="4"/>
    <s v="Gassvejsning proces 311"/>
    <s v="AMU"/>
    <n v="44724"/>
    <n v="5"/>
    <m/>
  </r>
  <r>
    <x v="4"/>
    <s v="Grundlæggende fejlsøgning, autoområdet"/>
    <s v="AMU"/>
    <n v="48108"/>
    <n v="1"/>
    <m/>
  </r>
  <r>
    <x v="4"/>
    <s v="Grundlæggende maskintegning"/>
    <s v="AMU"/>
    <n v="48927"/>
    <n v="3"/>
    <m/>
  </r>
  <r>
    <x v="4"/>
    <s v="Grundlæggende motorstyring, autoområdet"/>
    <s v="AMU"/>
    <n v="48107"/>
    <n v="1"/>
    <m/>
  </r>
  <r>
    <x v="4"/>
    <s v="Grundlæggende testerkursus, autoområdet"/>
    <s v="AMU"/>
    <n v="48106"/>
    <n v="1"/>
    <m/>
  </r>
  <r>
    <x v="4"/>
    <s v="Hjulafbalancering og kosmetisk optimering"/>
    <s v="AMU"/>
    <n v="42812"/>
    <n v="1"/>
    <m/>
  </r>
  <r>
    <x v="4"/>
    <s v="Højvolt-batteriteknologi i El-Hybride køretøjer"/>
    <s v="AMU"/>
    <n v="49819"/>
    <n v="3"/>
    <m/>
  </r>
  <r>
    <x v="4"/>
    <s v="Lys b svejs-stumps plade alle pos"/>
    <s v="AMU"/>
    <n v="40089"/>
    <n v="10"/>
    <m/>
  </r>
  <r>
    <x v="4"/>
    <s v="Lys b svejs-stumps plade pos PA-PF"/>
    <s v="AMU"/>
    <n v="40088"/>
    <n v="10"/>
    <m/>
  </r>
  <r>
    <x v="4"/>
    <s v="Lys b svejs-stumps rør alle pos"/>
    <s v="AMU"/>
    <n v="40091"/>
    <n v="10"/>
    <m/>
  </r>
  <r>
    <x v="4"/>
    <s v="Lysbuesvejsning"/>
    <s v="AMU"/>
    <n v="49625"/>
    <n v="5"/>
    <m/>
  </r>
  <r>
    <x v="4"/>
    <s v="MAG-svejs-kants plade/plade pr 136"/>
    <s v="AMU"/>
    <n v="40098"/>
    <n v="5"/>
    <m/>
  </r>
  <r>
    <x v="4"/>
    <s v="Materialelære, stål"/>
    <s v="AMU"/>
    <n v="45118"/>
    <n v="3"/>
    <m/>
  </r>
  <r>
    <x v="4"/>
    <s v="Pers. sikkerhed v arbejde med epoxy og isocyanater"/>
    <s v="AMU"/>
    <n v="47942"/>
    <n v="2"/>
    <m/>
  </r>
  <r>
    <x v="4"/>
    <s v="Pladeudfoldning - trin 1"/>
    <s v="AMU"/>
    <n v="49065"/>
    <n v="10"/>
    <m/>
  </r>
  <r>
    <x v="4"/>
    <s v="Pladeudfoldning - trin 2"/>
    <s v="AMU"/>
    <n v="49063"/>
    <n v="10"/>
    <m/>
  </r>
  <r>
    <x v="4"/>
    <s v="Pladeudfoldning - trin 3"/>
    <s v="AMU"/>
    <n v="49064"/>
    <n v="10"/>
    <m/>
  </r>
  <r>
    <x v="4"/>
    <s v="PLC programmering 1-2, Kombinatorisk"/>
    <s v="AMU"/>
    <n v="49876"/>
    <n v="5"/>
    <m/>
  </r>
  <r>
    <x v="4"/>
    <s v="Reparation &amp; fejlfinding på undervogn &amp; affjedring"/>
    <s v="AMU"/>
    <n v="49497"/>
    <n v="2"/>
    <m/>
  </r>
  <r>
    <x v="4"/>
    <s v="Sikkerhed på automatiske maskiner og anlæg"/>
    <s v="AMU"/>
    <n v="47905"/>
    <n v="4"/>
    <m/>
  </r>
  <r>
    <x v="4"/>
    <s v="Sikkerhedseftersyn anhuggergrej/udskifteligt udst."/>
    <s v="AMU"/>
    <n v="47364"/>
    <n v="2"/>
    <m/>
  </r>
  <r>
    <x v="4"/>
    <s v="Sikkerhedshåndtering af eldrevne/hybrid køretøjer"/>
    <s v="AMU"/>
    <n v="42870"/>
    <n v="1"/>
    <m/>
  </r>
  <r>
    <x v="4"/>
    <s v="TIG-svejsning proces 141"/>
    <s v="AMU"/>
    <n v="49626"/>
    <n v="5"/>
    <m/>
  </r>
  <r>
    <x v="4"/>
    <s v="TIG-svejs-stumps tynd rustfri rør alle pos"/>
    <s v="AMU"/>
    <n v="48882"/>
    <n v="5"/>
    <m/>
  </r>
  <r>
    <x v="4"/>
    <s v="TIG-svejs-stumps uleg plade"/>
    <s v="AMU"/>
    <n v="40105"/>
    <n v="5"/>
    <m/>
  </r>
  <r>
    <x v="4"/>
    <s v="TIG-svejs-stumps uleg rør alle pos"/>
    <s v="AMU"/>
    <n v="40107"/>
    <n v="10"/>
    <m/>
  </r>
  <r>
    <x v="4"/>
    <s v="TIG-svejs-stumps uleg rør pos PA-PC"/>
    <s v="AMU"/>
    <n v="47137"/>
    <n v="5"/>
    <m/>
  </r>
  <r>
    <x v="4"/>
    <s v="Varmepumpeteknologi på El-Hybride køretøjer"/>
    <s v="AMU"/>
    <n v="49820"/>
    <n v="2"/>
    <m/>
  </r>
  <r>
    <x v="4"/>
    <s v="Vejen som arbejdsplads - Certifikat"/>
    <s v="AMU"/>
    <n v="47136"/>
    <n v="2"/>
    <m/>
  </r>
  <r>
    <x v="4"/>
    <s v="Vejen som arbejdsplads, autohjælp"/>
    <s v="AMU"/>
    <n v="47796"/>
    <n v="1"/>
    <m/>
  </r>
  <r>
    <x v="5"/>
    <s v="Bilagsbehandling med efterfølgende kasserapport"/>
    <s v="AMU"/>
    <n v="47381"/>
    <n v="2"/>
    <m/>
  </r>
  <r>
    <x v="5"/>
    <s v="Daglig registrering i et økonomistyringsprogram"/>
    <s v="AMU"/>
    <n v="45969"/>
    <n v="2"/>
    <m/>
  </r>
  <r>
    <x v="5"/>
    <s v="Debitorstyring"/>
    <s v="AMU"/>
    <n v="45964"/>
    <n v="2"/>
    <m/>
  </r>
  <r>
    <x v="5"/>
    <s v="Fagunderstøttende dansk som andetsprog F/I"/>
    <s v="AMU"/>
    <n v="45571"/>
    <n v="10"/>
    <m/>
  </r>
  <r>
    <x v="5"/>
    <s v="Forretningsforståelse og nøgletal i it-systemer"/>
    <s v="AMU"/>
    <n v="48325"/>
    <n v="2"/>
    <m/>
  </r>
  <r>
    <x v="5"/>
    <s v="Introduktion til ESG og ESG-rapportering"/>
    <s v="AMU"/>
    <n v="49990"/>
    <n v="2"/>
    <m/>
  </r>
  <r>
    <x v="5"/>
    <s v="Introduktion til virksomhedens klimaregnskab"/>
    <s v="AMU"/>
    <n v="21058"/>
    <n v="1"/>
    <m/>
  </r>
  <r>
    <x v="5"/>
    <s v="Placering af resultat- og balancekonti"/>
    <s v="AMU"/>
    <n v="45965"/>
    <n v="2"/>
    <m/>
  </r>
  <r>
    <x v="5"/>
    <s v="Virksomhedens ESG-rapportering"/>
    <s v="AMU"/>
    <n v="21096"/>
    <n v="2"/>
    <m/>
  </r>
  <r>
    <x v="5"/>
    <s v="Virksomhedens klimaregnskab"/>
    <s v="AMU"/>
    <n v="21097"/>
    <n v="2"/>
    <m/>
  </r>
  <r>
    <x v="5"/>
    <s v="Økonomisk risikovurdering af events"/>
    <s v="AMU"/>
    <n v="40427"/>
    <n v="2"/>
    <m/>
  </r>
  <r>
    <x v="6"/>
    <s v="Arbejdet med lavaffektive metoder - Low Arousal"/>
    <s v="AMU"/>
    <n v="48390"/>
    <n v="2"/>
    <m/>
  </r>
  <r>
    <x v="6"/>
    <s v="Basiskursus for anlægsgartnere"/>
    <s v="AMU"/>
    <n v="47690"/>
    <n v="20"/>
    <m/>
  </r>
  <r>
    <x v="6"/>
    <s v="Børns motorik, sansning og bevægelse 1"/>
    <s v="AMU"/>
    <n v="48734"/>
    <n v="3"/>
    <m/>
  </r>
  <r>
    <x v="6"/>
    <s v="Den styrkede pædagogiske læreplan"/>
    <s v="AMU"/>
    <n v="48384"/>
    <n v="3"/>
    <m/>
  </r>
  <r>
    <x v="6"/>
    <s v="Dokumentation og evaluering af pæd./sosuarbejde"/>
    <s v="AMU"/>
    <n v="40142"/>
    <n v="3"/>
    <m/>
  </r>
  <r>
    <x v="6"/>
    <s v="Dokumentation og handleplaner - pæd. målgrupper"/>
    <s v="AMU"/>
    <n v="48430"/>
    <n v="5"/>
    <m/>
  </r>
  <r>
    <x v="6"/>
    <s v="Fagunderstøttende dansk som andetsprog F/I"/>
    <s v="AMU"/>
    <n v="45571"/>
    <n v="10"/>
    <m/>
  </r>
  <r>
    <x v="6"/>
    <s v="Grundlæggende anlægsteknik"/>
    <s v="AMU"/>
    <n v="47803"/>
    <n v="15"/>
    <m/>
  </r>
  <r>
    <x v="6"/>
    <s v="Implementering af handleplaner ifølge serviceloven"/>
    <s v="AMU"/>
    <n v="40138"/>
    <n v="2"/>
    <m/>
  </r>
  <r>
    <x v="6"/>
    <s v="Konflikthåndtering i pædagogisk arbejde"/>
    <s v="AMU"/>
    <n v="44274"/>
    <n v="5"/>
    <m/>
  </r>
  <r>
    <x v="6"/>
    <s v="Magt og omsorg"/>
    <s v="AMU"/>
    <n v="44627"/>
    <n v="4"/>
    <m/>
  </r>
  <r>
    <x v="6"/>
    <s v="Mennesker med udviklings- og adfærdsforstyrrelser"/>
    <s v="AMU"/>
    <n v="47981"/>
    <n v="3"/>
    <m/>
  </r>
  <r>
    <x v="6"/>
    <s v="Neuropædagogik som redskab i pædagogisk arbejde"/>
    <s v="AMU"/>
    <n v="44859"/>
    <n v="3"/>
    <m/>
  </r>
  <r>
    <x v="6"/>
    <s v="Planteliv, jordbund og økologi"/>
    <s v="AMU"/>
    <n v="22378"/>
    <n v="15"/>
    <m/>
  </r>
  <r>
    <x v="6"/>
    <s v="Plantevækst og etablering af grønne anlæg"/>
    <s v="AMU"/>
    <n v="42316"/>
    <n v="15"/>
    <m/>
  </r>
  <r>
    <x v="6"/>
    <s v="Pædagogmedhjælper i dagtilbud"/>
    <s v="AMU"/>
    <n v="49777"/>
    <n v="15"/>
    <m/>
  </r>
  <r>
    <x v="6"/>
    <s v="Pædagogmedhjælper inkl. Socialpsykiatri &amp; Recovery  "/>
    <s v="Private"/>
    <m/>
    <n v="30"/>
    <m/>
  </r>
  <r>
    <x v="6"/>
    <s v="Pårørendeinddragelse i special-socialpæd. arbejde"/>
    <s v="AMU"/>
    <n v="49780"/>
    <n v="3"/>
    <m/>
  </r>
  <r>
    <x v="6"/>
    <s v="Støtte ved selvskadende adfærd"/>
    <s v="AMU"/>
    <n v="42901"/>
    <n v="3"/>
    <m/>
  </r>
  <r>
    <x v="6"/>
    <s v="Voldsforebyggelse, konfliktløsning og udvikling"/>
    <s v="AMU"/>
    <n v="44886"/>
    <n v="5"/>
    <m/>
  </r>
  <r>
    <x v="7"/>
    <s v="Daglig erhvervsrengøring "/>
    <s v="AMU"/>
    <n v="49326"/>
    <n v="10"/>
    <m/>
  </r>
  <r>
    <x v="7"/>
    <s v="Daglig erhvervsrengøring for F/I"/>
    <s v="AMU"/>
    <n v="49347"/>
    <n v="20"/>
    <m/>
  </r>
  <r>
    <x v="7"/>
    <s v="Ergonomi ved rengøringsarbejdet"/>
    <s v="AMU"/>
    <n v="49367"/>
    <n v="2"/>
    <m/>
  </r>
  <r>
    <x v="7"/>
    <s v="Grundlæggende rengøringshygiejne "/>
    <s v="AMU"/>
    <n v="49349"/>
    <n v="1"/>
    <m/>
  </r>
  <r>
    <x v="7"/>
    <s v="Grundlæggende rengøringshygiejne, del 2"/>
    <s v="AMU"/>
    <n v="49789"/>
    <n v="1"/>
    <m/>
  </r>
  <r>
    <x v="7"/>
    <s v="Materialekendskab og rengøringskemi "/>
    <s v="AMU"/>
    <n v="49350"/>
    <n v="3"/>
    <m/>
  </r>
  <r>
    <x v="8"/>
    <s v="Anvendelse af sociale medier i virksomheden"/>
    <s v="AMU"/>
    <n v="49556"/>
    <n v="3"/>
    <m/>
  </r>
  <r>
    <x v="8"/>
    <s v="Datahåndtering for administrative medarbejdere"/>
    <s v="AMU"/>
    <n v="49755"/>
    <n v="3"/>
    <m/>
  </r>
  <r>
    <x v="8"/>
    <s v="Fagunderstøttende dansk som andetsprog F/I"/>
    <s v="AMU"/>
    <n v="45571"/>
    <n v="10"/>
    <m/>
  </r>
  <r>
    <x v="8"/>
    <s v="Kommunikation og konflikthåndtering - service"/>
    <s v="AMU"/>
    <n v="44853"/>
    <n v="3"/>
    <m/>
  </r>
  <r>
    <x v="8"/>
    <s v="Kundevejledning, binderi og blomsterhandel"/>
    <s v="AMU"/>
    <n v="46124"/>
    <n v="3"/>
    <m/>
  </r>
  <r>
    <x v="8"/>
    <s v="Købmandskab og forretningsforståelse i detail"/>
    <s v="AMU"/>
    <n v="48253"/>
    <n v="20"/>
    <m/>
  </r>
  <r>
    <x v="8"/>
    <s v="Markedsføring i praksis"/>
    <s v="AMU"/>
    <n v="47629"/>
    <n v="3"/>
    <m/>
  </r>
  <r>
    <x v="8"/>
    <s v="Mersalg i butikken"/>
    <s v="AMU"/>
    <n v="46128"/>
    <n v="2"/>
    <m/>
  </r>
  <r>
    <x v="8"/>
    <s v="Nye kunder via viral markedsføring"/>
    <s v="AMU"/>
    <n v="40995"/>
    <n v="2"/>
    <m/>
  </r>
  <r>
    <x v="8"/>
    <s v="Online kundeservice og -rådgivning"/>
    <s v="AMU"/>
    <n v="47189"/>
    <n v="2"/>
    <m/>
  </r>
  <r>
    <x v="8"/>
    <s v="Personligt salg - kundens behov og løsninger"/>
    <s v="AMU"/>
    <n v="46472"/>
    <n v="3"/>
    <m/>
  </r>
  <r>
    <x v="8"/>
    <s v="Rådgiverrollen indenfor B2B-handel"/>
    <s v="AMU"/>
    <n v="49929"/>
    <n v="2"/>
    <m/>
  </r>
  <r>
    <x v="8"/>
    <s v="Segmentering og målgruppevalg i markedsføring"/>
    <s v="AMU"/>
    <n v="47560"/>
    <n v="2"/>
    <m/>
  </r>
  <r>
    <x v="8"/>
    <s v="Sociale medier som kommunikationskanal i detail"/>
    <s v="AMU"/>
    <n v="47341"/>
    <n v="1"/>
    <m/>
  </r>
  <r>
    <x v="8"/>
    <s v="Valg af markedsføringskanal"/>
    <s v="AMU"/>
    <n v="47562"/>
    <n v="2"/>
    <m/>
  </r>
  <r>
    <x v="8"/>
    <s v="Årstidens blomsterbinderi"/>
    <s v="AMU"/>
    <n v="40462"/>
    <n v="4"/>
    <m/>
  </r>
  <r>
    <x v="9"/>
    <s v="Borgere med kronisk sygdom"/>
    <s v="AMU"/>
    <n v="46834"/>
    <n v="5"/>
    <m/>
  </r>
  <r>
    <x v="9"/>
    <s v="De almindeligst forekommende sygdomme hos ældre"/>
    <s v="AMU"/>
    <n v="42677"/>
    <n v="5"/>
    <m/>
  </r>
  <r>
    <x v="9"/>
    <s v="Faglig styring og dokumentation i FS III"/>
    <s v="AMU"/>
    <n v="48570"/>
    <n v="3"/>
    <m/>
  </r>
  <r>
    <x v="9"/>
    <s v="Fagunderstøttende dansk som andetsprog F/I"/>
    <s v="AMU"/>
    <n v="45571"/>
    <n v="10"/>
    <m/>
  </r>
  <r>
    <x v="9"/>
    <s v="Medvirken til rehabilitering"/>
    <s v="AMU"/>
    <n v="40126"/>
    <n v="3"/>
    <m/>
  </r>
  <r>
    <x v="9"/>
    <s v="Mentalisering i omsorgs- og relationsarbejde"/>
    <s v="AMU"/>
    <n v="48670"/>
    <n v="3"/>
    <m/>
  </r>
  <r>
    <x v="9"/>
    <s v="Patientsikkerhed og utilsigtede hændelser"/>
    <s v="AMU"/>
    <n v="40823"/>
    <n v="1"/>
    <m/>
  </r>
  <r>
    <x v="9"/>
    <s v="Personer med demens, sygdomskendskab; basis"/>
    <s v="AMU"/>
    <n v="22054"/>
    <n v="3"/>
    <m/>
  </r>
  <r>
    <x v="9"/>
    <s v="Postoperativ observation og pleje i hjemmeplejen"/>
    <s v="AMU"/>
    <n v="46873"/>
    <n v="3"/>
    <m/>
  </r>
  <r>
    <x v="9"/>
    <s v="Praktisk hjælp til ældre"/>
    <s v="AMU"/>
    <n v="42690"/>
    <n v="15"/>
    <m/>
  </r>
  <r>
    <x v="9"/>
    <s v="Rehabilitering som arbejdsform"/>
    <s v="AMU"/>
    <n v="40125"/>
    <n v="2"/>
    <m/>
  </r>
  <r>
    <x v="9"/>
    <s v="Relation og kommunikation med borgeren - FSSH1 "/>
    <s v="AMU"/>
    <n v="22094"/>
    <n v="15"/>
    <m/>
  </r>
  <r>
    <x v="9"/>
    <s v="Sundhedspædagogik i omsorgsarbejdet"/>
    <s v="AMU"/>
    <n v="47266"/>
    <n v="3"/>
    <m/>
  </r>
  <r>
    <x v="9"/>
    <s v="Sygepleje i den palliative indsats - Niveau 1"/>
    <s v="AMU"/>
    <n v="49760"/>
    <n v="3"/>
    <m/>
  </r>
  <r>
    <x v="9"/>
    <s v="Tidlig opsporing af sygdomstegn"/>
    <s v="AMU"/>
    <n v="46874"/>
    <n v="5"/>
    <m/>
  </r>
  <r>
    <x v="10"/>
    <s v="ADR Grund- og Specialiseringskursus - Klasse 1"/>
    <s v="AMU"/>
    <n v="22376"/>
    <n v="3.6"/>
    <m/>
  </r>
  <r>
    <x v="10"/>
    <s v="ADR Grund- og Specialiseringskursus - Tank + Kl. 1"/>
    <s v="AMU"/>
    <n v="47696"/>
    <n v="5.4"/>
    <m/>
  </r>
  <r>
    <x v="10"/>
    <s v="ADR Grund- og Specialiseringskursus Kl. 1+7+Tank"/>
    <s v="AMU"/>
    <n v="22304"/>
    <n v="6"/>
    <m/>
  </r>
  <r>
    <x v="10"/>
    <s v="Ajourføring for stykgods- og distributionschauffør"/>
    <s v="AMU"/>
    <n v="48611"/>
    <n v="2"/>
    <m/>
  </r>
  <r>
    <x v="10"/>
    <s v="Beford. af sygdoms- og alderssvækkede passagerer"/>
    <s v="AMU"/>
    <n v="22616"/>
    <n v="2"/>
    <m/>
  </r>
  <r>
    <x v="10"/>
    <s v="Befordring af fysisk handicappede med liftbil"/>
    <s v="AMU"/>
    <n v="49974"/>
    <n v="2"/>
    <m/>
  </r>
  <r>
    <x v="10"/>
    <s v="Befordring af fysisk handicappede med trappemaskin"/>
    <s v="AMU"/>
    <n v="49975"/>
    <n v="2"/>
    <m/>
  </r>
  <r>
    <x v="10"/>
    <s v="Befordring af sygdoms- og alderssvækkede pas."/>
    <s v="AMU"/>
    <n v="48104"/>
    <n v="2"/>
    <m/>
  </r>
  <r>
    <x v="10"/>
    <s v="Direkte prøve gaffeltruckcertifikat A eller B"/>
    <s v="AMU"/>
    <n v="47890"/>
    <n v="1"/>
    <m/>
  </r>
  <r>
    <x v="10"/>
    <s v="Efteruddannelse for varebilschauffører "/>
    <s v="AMU"/>
    <n v="48851"/>
    <n v="2"/>
    <m/>
  </r>
  <r>
    <x v="10"/>
    <s v="EU-Efteruddannelse for godschauffører - oblig.del"/>
    <s v="AMU"/>
    <n v="48660"/>
    <n v="2"/>
    <m/>
  </r>
  <r>
    <x v="10"/>
    <s v="Fagunderstøttende dansk som andetsprog F/I"/>
    <s v="AMU"/>
    <n v="45571"/>
    <n v="10"/>
    <m/>
  </r>
  <r>
    <x v="10"/>
    <s v="Gaffeltruck certifikatkursus B, 7 dage"/>
    <s v="AMU"/>
    <n v="47592"/>
    <n v="7"/>
    <m/>
  </r>
  <r>
    <x v="10"/>
    <s v="Godstransport med lastbil"/>
    <s v="AMU"/>
    <n v="47854"/>
    <n v="30"/>
    <m/>
  </r>
  <r>
    <x v="10"/>
    <s v="Grundlæggende kvalifikation for varebilschauffør "/>
    <s v="AMU"/>
    <n v="48850"/>
    <n v="3"/>
    <m/>
  </r>
  <r>
    <x v="10"/>
    <s v="Ikke-behandlingskrævende liggende patientbefordrin"/>
    <s v="AMU"/>
    <n v="47610"/>
    <n v="20"/>
    <m/>
  </r>
  <r>
    <x v="10"/>
    <s v="Introduktion til offentlig servicetrafik"/>
    <s v="AMU"/>
    <n v="47874"/>
    <n v="1"/>
    <m/>
  </r>
  <r>
    <x v="10"/>
    <s v="Kundeservice"/>
    <s v="AMU"/>
    <n v="45261"/>
    <n v="3"/>
    <m/>
  </r>
  <r>
    <x v="10"/>
    <s v="Kvalifikation til persontransport i mindre køretøj"/>
    <s v="AMU"/>
    <n v="48652"/>
    <n v="10"/>
    <m/>
  </r>
  <r>
    <x v="10"/>
    <s v="Køreteknik for erhvervschauffører - ajourføring"/>
    <s v="AMU"/>
    <n v="48466"/>
    <n v="1"/>
    <m/>
  </r>
  <r>
    <x v="10"/>
    <s v="Kørsel med vogntog, kategori C/E"/>
    <s v="AMU"/>
    <n v="45114"/>
    <n v="20"/>
    <m/>
  </r>
  <r>
    <x v="10"/>
    <s v="Manøvrering gaffeltruck, stabler og færdselslære."/>
    <s v="AMU"/>
    <n v="43393"/>
    <n v="3"/>
    <m/>
  </r>
  <r>
    <x v="10"/>
    <s v="Mobile kraner &gt;30 tonsmeter"/>
    <s v="AMU"/>
    <n v="48646"/>
    <n v="10"/>
    <m/>
  </r>
  <r>
    <x v="10"/>
    <s v="Mobile kraner &gt;8-30 tm_med integreret kranbasis"/>
    <s v="AMU"/>
    <n v="48644"/>
    <n v="10"/>
    <m/>
  </r>
  <r>
    <x v="10"/>
    <s v="Personbefordring med bus"/>
    <s v="AMU"/>
    <n v="40531"/>
    <n v="30"/>
    <m/>
  </r>
  <r>
    <x v="10"/>
    <s v="Sikkerhedsuddannelse ved farligt gods"/>
    <s v="AMU"/>
    <n v="45259"/>
    <n v="1"/>
    <m/>
  </r>
  <r>
    <x v="10"/>
    <s v="Tårnkran og fast opstil. kraner + kranbasis"/>
    <s v="AMU"/>
    <n v="49943"/>
    <n v="22"/>
    <m/>
  </r>
  <r>
    <x v="10"/>
    <s v="Udvidelse kran D til Mob. kraner &gt; 30 tonsmeter"/>
    <s v="AMU"/>
    <n v="48672"/>
    <n v="10"/>
    <m/>
  </r>
  <r>
    <x v="10"/>
    <s v="Udvidelse kran E til Mob. kraner &gt;30 tonsmeter"/>
    <s v="AMU"/>
    <n v="48648"/>
    <n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B15" firstHeaderRow="1" firstDataRow="1" firstDataCol="1"/>
  <pivotFields count="6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showAll="0"/>
    <pivotField showAll="0"/>
    <pivotField showAll="0" defaultSubtota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ntal af Uddannelsesforløb/kursusnavn/_x000a_kursustitel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9" workbookViewId="0">
      <selection activeCell="G19" sqref="G19:H31"/>
    </sheetView>
  </sheetViews>
  <sheetFormatPr defaultRowHeight="14.4" x14ac:dyDescent="0.3"/>
  <cols>
    <col min="1" max="1" width="38.44140625" bestFit="1" customWidth="1"/>
    <col min="2" max="2" width="45.44140625" bestFit="1" customWidth="1"/>
    <col min="7" max="7" width="38.44140625" bestFit="1" customWidth="1"/>
    <col min="8" max="8" width="24.6640625" customWidth="1"/>
  </cols>
  <sheetData>
    <row r="3" spans="1:8" x14ac:dyDescent="0.3">
      <c r="A3" s="79" t="s">
        <v>489</v>
      </c>
      <c r="B3" t="s">
        <v>491</v>
      </c>
      <c r="G3" t="s">
        <v>489</v>
      </c>
      <c r="H3" t="s">
        <v>491</v>
      </c>
    </row>
    <row r="4" spans="1:8" x14ac:dyDescent="0.3">
      <c r="A4" s="80" t="s">
        <v>231</v>
      </c>
      <c r="B4" s="81">
        <v>10</v>
      </c>
      <c r="G4" t="s">
        <v>231</v>
      </c>
      <c r="H4">
        <v>10</v>
      </c>
    </row>
    <row r="5" spans="1:8" x14ac:dyDescent="0.3">
      <c r="A5" s="80" t="s">
        <v>202</v>
      </c>
      <c r="B5" s="81">
        <v>30</v>
      </c>
      <c r="G5" t="s">
        <v>202</v>
      </c>
      <c r="H5">
        <v>30</v>
      </c>
    </row>
    <row r="6" spans="1:8" x14ac:dyDescent="0.3">
      <c r="A6" s="80" t="s">
        <v>170</v>
      </c>
      <c r="B6" s="81">
        <v>34</v>
      </c>
      <c r="G6" t="s">
        <v>170</v>
      </c>
      <c r="H6">
        <v>34</v>
      </c>
    </row>
    <row r="7" spans="1:8" x14ac:dyDescent="0.3">
      <c r="A7" s="80" t="s">
        <v>146</v>
      </c>
      <c r="B7" s="81">
        <v>23</v>
      </c>
      <c r="G7" t="s">
        <v>146</v>
      </c>
      <c r="H7">
        <v>23</v>
      </c>
    </row>
    <row r="8" spans="1:8" x14ac:dyDescent="0.3">
      <c r="A8" s="80" t="s">
        <v>97</v>
      </c>
      <c r="B8" s="81">
        <v>49</v>
      </c>
      <c r="G8" t="s">
        <v>97</v>
      </c>
      <c r="H8">
        <v>49</v>
      </c>
    </row>
    <row r="9" spans="1:8" x14ac:dyDescent="0.3">
      <c r="A9" s="80" t="s">
        <v>86</v>
      </c>
      <c r="B9" s="81">
        <v>11</v>
      </c>
      <c r="G9" t="s">
        <v>86</v>
      </c>
      <c r="H9">
        <v>11</v>
      </c>
    </row>
    <row r="10" spans="1:8" x14ac:dyDescent="0.3">
      <c r="A10" s="80" t="s">
        <v>65</v>
      </c>
      <c r="B10" s="81">
        <v>20</v>
      </c>
      <c r="G10" t="s">
        <v>65</v>
      </c>
      <c r="H10">
        <v>20</v>
      </c>
    </row>
    <row r="11" spans="1:8" x14ac:dyDescent="0.3">
      <c r="A11" s="80" t="s">
        <v>60</v>
      </c>
      <c r="B11" s="81">
        <v>6</v>
      </c>
      <c r="G11" t="s">
        <v>60</v>
      </c>
      <c r="H11">
        <v>6</v>
      </c>
    </row>
    <row r="12" spans="1:8" x14ac:dyDescent="0.3">
      <c r="A12" s="80" t="s">
        <v>43</v>
      </c>
      <c r="B12" s="81">
        <v>16</v>
      </c>
      <c r="G12" t="s">
        <v>43</v>
      </c>
      <c r="H12">
        <v>16</v>
      </c>
    </row>
    <row r="13" spans="1:8" x14ac:dyDescent="0.3">
      <c r="A13" s="80" t="s">
        <v>28</v>
      </c>
      <c r="B13" s="81">
        <v>15</v>
      </c>
      <c r="G13" t="s">
        <v>28</v>
      </c>
      <c r="H13">
        <v>15</v>
      </c>
    </row>
    <row r="14" spans="1:8" x14ac:dyDescent="0.3">
      <c r="A14" s="80" t="s">
        <v>2</v>
      </c>
      <c r="B14" s="81">
        <v>29</v>
      </c>
      <c r="G14" t="s">
        <v>2</v>
      </c>
      <c r="H14">
        <v>29</v>
      </c>
    </row>
    <row r="15" spans="1:8" x14ac:dyDescent="0.3">
      <c r="A15" s="80" t="s">
        <v>490</v>
      </c>
      <c r="B15" s="81">
        <v>243</v>
      </c>
      <c r="G15" t="s">
        <v>490</v>
      </c>
      <c r="H15">
        <v>243</v>
      </c>
    </row>
    <row r="18" spans="7:8" ht="15" thickBot="1" x14ac:dyDescent="0.35"/>
    <row r="19" spans="7:8" ht="15" thickBot="1" x14ac:dyDescent="0.35">
      <c r="G19" s="86" t="s">
        <v>502</v>
      </c>
      <c r="H19" s="87" t="s">
        <v>503</v>
      </c>
    </row>
    <row r="20" spans="7:8" ht="15" thickBot="1" x14ac:dyDescent="0.35">
      <c r="G20" s="88" t="s">
        <v>231</v>
      </c>
      <c r="H20" s="89">
        <v>10</v>
      </c>
    </row>
    <row r="21" spans="7:8" ht="15" thickBot="1" x14ac:dyDescent="0.35">
      <c r="G21" s="88" t="s">
        <v>202</v>
      </c>
      <c r="H21" s="89">
        <v>30</v>
      </c>
    </row>
    <row r="22" spans="7:8" ht="15" thickBot="1" x14ac:dyDescent="0.35">
      <c r="G22" s="88" t="s">
        <v>170</v>
      </c>
      <c r="H22" s="89">
        <v>34</v>
      </c>
    </row>
    <row r="23" spans="7:8" ht="15" thickBot="1" x14ac:dyDescent="0.35">
      <c r="G23" s="88" t="s">
        <v>146</v>
      </c>
      <c r="H23" s="89">
        <v>23</v>
      </c>
    </row>
    <row r="24" spans="7:8" ht="15" thickBot="1" x14ac:dyDescent="0.35">
      <c r="G24" s="88" t="s">
        <v>97</v>
      </c>
      <c r="H24" s="89">
        <v>49</v>
      </c>
    </row>
    <row r="25" spans="7:8" ht="15" thickBot="1" x14ac:dyDescent="0.35">
      <c r="G25" s="88" t="s">
        <v>86</v>
      </c>
      <c r="H25" s="89">
        <v>11</v>
      </c>
    </row>
    <row r="26" spans="7:8" ht="15" thickBot="1" x14ac:dyDescent="0.35">
      <c r="G26" s="88" t="s">
        <v>65</v>
      </c>
      <c r="H26" s="89">
        <v>20</v>
      </c>
    </row>
    <row r="27" spans="7:8" ht="15" thickBot="1" x14ac:dyDescent="0.35">
      <c r="G27" s="88" t="s">
        <v>60</v>
      </c>
      <c r="H27" s="89">
        <v>6</v>
      </c>
    </row>
    <row r="28" spans="7:8" ht="15" thickBot="1" x14ac:dyDescent="0.35">
      <c r="G28" s="88" t="s">
        <v>43</v>
      </c>
      <c r="H28" s="89">
        <v>16</v>
      </c>
    </row>
    <row r="29" spans="7:8" ht="15" thickBot="1" x14ac:dyDescent="0.35">
      <c r="G29" s="88" t="s">
        <v>28</v>
      </c>
      <c r="H29" s="89">
        <v>15</v>
      </c>
    </row>
    <row r="30" spans="7:8" ht="15" thickBot="1" x14ac:dyDescent="0.35">
      <c r="G30" s="88" t="s">
        <v>2</v>
      </c>
      <c r="H30" s="89">
        <v>29</v>
      </c>
    </row>
    <row r="31" spans="7:8" ht="15" thickBot="1" x14ac:dyDescent="0.35">
      <c r="G31" s="90" t="s">
        <v>504</v>
      </c>
      <c r="H31" s="91">
        <v>243</v>
      </c>
    </row>
    <row r="32" spans="7:8" ht="15" thickBot="1" x14ac:dyDescent="0.35">
      <c r="G32" s="82"/>
      <c r="H32" s="83"/>
    </row>
    <row r="33" spans="7:8" ht="15" thickBot="1" x14ac:dyDescent="0.35">
      <c r="G33" s="82"/>
      <c r="H33" s="83"/>
    </row>
    <row r="34" spans="7:8" ht="15" thickBot="1" x14ac:dyDescent="0.35">
      <c r="G34" s="82"/>
      <c r="H34" s="83"/>
    </row>
    <row r="35" spans="7:8" ht="15" thickBot="1" x14ac:dyDescent="0.35">
      <c r="G35" s="84"/>
      <c r="H35" s="8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N269"/>
  <sheetViews>
    <sheetView tabSelected="1" zoomScale="90" zoomScaleNormal="90" workbookViewId="0">
      <selection sqref="A1:F1"/>
    </sheetView>
  </sheetViews>
  <sheetFormatPr defaultRowHeight="15.6" x14ac:dyDescent="0.3"/>
  <cols>
    <col min="1" max="1" width="37" style="5" bestFit="1" customWidth="1"/>
    <col min="2" max="2" width="63.109375" style="4" customWidth="1"/>
    <col min="3" max="3" width="13.6640625" style="1" customWidth="1"/>
    <col min="4" max="4" width="13.5546875" style="3" customWidth="1"/>
    <col min="5" max="5" width="9" style="2" customWidth="1"/>
    <col min="6" max="6" width="8.6640625" style="1" customWidth="1"/>
    <col min="7" max="7" width="26.44140625" hidden="1" customWidth="1"/>
    <col min="8" max="8" width="15.33203125" hidden="1" customWidth="1"/>
    <col min="9" max="9" width="17.33203125" hidden="1" customWidth="1"/>
    <col min="10" max="10" width="87.6640625" hidden="1" customWidth="1"/>
    <col min="11" max="11" width="165" bestFit="1" customWidth="1"/>
    <col min="12" max="12" width="96.77734375" hidden="1" customWidth="1"/>
    <col min="13" max="14" width="0" hidden="1" customWidth="1"/>
  </cols>
  <sheetData>
    <row r="1" spans="1:13" ht="78" customHeight="1" x14ac:dyDescent="0.3">
      <c r="A1" s="122" t="s">
        <v>534</v>
      </c>
      <c r="B1" s="122"/>
      <c r="C1" s="122"/>
      <c r="D1" s="122"/>
      <c r="E1" s="122"/>
      <c r="F1" s="122"/>
      <c r="G1" s="94"/>
      <c r="H1" s="94"/>
      <c r="I1" s="94"/>
      <c r="J1" s="94"/>
      <c r="K1" s="94"/>
      <c r="L1" s="94"/>
    </row>
    <row r="2" spans="1:13" ht="66.75" customHeight="1" x14ac:dyDescent="0.3">
      <c r="A2" s="93" t="s">
        <v>242</v>
      </c>
      <c r="B2" s="93" t="s">
        <v>241</v>
      </c>
      <c r="C2" s="93" t="s">
        <v>240</v>
      </c>
      <c r="D2" s="93" t="s">
        <v>239</v>
      </c>
      <c r="E2" s="93" t="s">
        <v>501</v>
      </c>
      <c r="F2" s="93" t="s">
        <v>238</v>
      </c>
      <c r="G2" s="95" t="s">
        <v>507</v>
      </c>
      <c r="H2" s="95" t="s">
        <v>508</v>
      </c>
      <c r="I2" s="95" t="s">
        <v>509</v>
      </c>
      <c r="J2" s="118" t="s">
        <v>510</v>
      </c>
      <c r="K2" s="120" t="s">
        <v>510</v>
      </c>
      <c r="L2" s="119" t="s">
        <v>510</v>
      </c>
    </row>
    <row r="3" spans="1:13" s="6" customFormat="1" ht="18.75" customHeight="1" x14ac:dyDescent="0.3">
      <c r="A3" s="9" t="s">
        <v>231</v>
      </c>
      <c r="B3" s="7" t="s">
        <v>497</v>
      </c>
      <c r="C3" s="7" t="s">
        <v>66</v>
      </c>
      <c r="D3" s="7"/>
      <c r="E3" s="8" t="s">
        <v>492</v>
      </c>
      <c r="F3" s="7"/>
      <c r="G3" t="s">
        <v>526</v>
      </c>
      <c r="H3" t="str">
        <f t="shared" ref="H3:H66" si="0">B3</f>
        <v>AutoCAD-kurser</v>
      </c>
      <c r="I3" t="str">
        <f>CONCATENATE(G3)</f>
        <v>Søg på Internettet</v>
      </c>
      <c r="J3" s="92" t="str">
        <f t="shared" ref="J3:J66" si="1">HYPERLINK(I3)</f>
        <v>Søg på Internettet</v>
      </c>
      <c r="K3" s="101" t="s">
        <v>526</v>
      </c>
      <c r="L3" s="6" t="s">
        <v>526</v>
      </c>
      <c r="M3" s="6">
        <f>VLOOKUP(B3,'Ark2'!$B$1:$H$267,7,0)</f>
        <v>0</v>
      </c>
    </row>
    <row r="4" spans="1:13" s="6" customFormat="1" ht="18.75" customHeight="1" x14ac:dyDescent="0.3">
      <c r="A4" s="9" t="s">
        <v>231</v>
      </c>
      <c r="B4" s="7" t="s">
        <v>493</v>
      </c>
      <c r="C4" s="7" t="s">
        <v>66</v>
      </c>
      <c r="D4" s="7"/>
      <c r="E4" s="8">
        <v>2</v>
      </c>
      <c r="F4" s="7"/>
      <c r="G4" t="s">
        <v>526</v>
      </c>
      <c r="H4" t="str">
        <f t="shared" si="0"/>
        <v>BSim Indeklimasimulering, Grundkursus</v>
      </c>
      <c r="I4" t="str">
        <f>CONCATENATE(G4)</f>
        <v>Søg på Internettet</v>
      </c>
      <c r="J4" s="92" t="str">
        <f t="shared" si="1"/>
        <v>Søg på Internettet</v>
      </c>
      <c r="K4" s="101" t="s">
        <v>526</v>
      </c>
      <c r="L4" s="6" t="s">
        <v>526</v>
      </c>
      <c r="M4" s="6">
        <f>VLOOKUP(B4,'Ark2'!$B$1:$H$267,7,0)</f>
        <v>0</v>
      </c>
    </row>
    <row r="5" spans="1:13" s="6" customFormat="1" ht="18.75" customHeight="1" x14ac:dyDescent="0.3">
      <c r="A5" s="9" t="s">
        <v>231</v>
      </c>
      <c r="B5" s="7" t="s">
        <v>234</v>
      </c>
      <c r="C5" s="7" t="s">
        <v>252</v>
      </c>
      <c r="D5" s="7"/>
      <c r="E5" s="8"/>
      <c r="F5" s="7">
        <v>5</v>
      </c>
      <c r="G5" t="s">
        <v>505</v>
      </c>
      <c r="H5" t="str">
        <f t="shared" si="0"/>
        <v>Bæredygtig forretningsforståelse</v>
      </c>
      <c r="I5" t="str">
        <f>CONCATENATE(G5,B5)</f>
        <v>https://www.ug.dk/search/Bæredygtig forretningsforståelse</v>
      </c>
      <c r="J5" s="92" t="str">
        <f t="shared" si="1"/>
        <v>https://www.ug.dk/search/Bæredygtig forretningsforståelse</v>
      </c>
      <c r="K5" s="121" t="str">
        <f>HYPERLINK(L5)</f>
        <v>https://www.ug.dk/voksen-og-efteruddannelser/akademiuddannelser/baeredygtighed-og-groen-omstilling/baeredygtig-forretningsforstaaelse</v>
      </c>
      <c r="L5" s="6" t="s">
        <v>544</v>
      </c>
      <c r="M5" s="6" t="str">
        <f>VLOOKUP(B5,'Ark2'!$B$1:$H$267,7,0)</f>
        <v>https://www.ug.dk/voksen-og-efteruddannelser/akademiuddannelser/baeredygtighed-og-groen-omstilling/baeredygtig-forretningsforstaaelse</v>
      </c>
    </row>
    <row r="6" spans="1:13" s="6" customFormat="1" ht="18.75" customHeight="1" x14ac:dyDescent="0.3">
      <c r="A6" s="9" t="s">
        <v>231</v>
      </c>
      <c r="B6" s="7" t="s">
        <v>235</v>
      </c>
      <c r="C6" s="7" t="s">
        <v>252</v>
      </c>
      <c r="D6" s="7"/>
      <c r="E6" s="8"/>
      <c r="F6" s="7">
        <v>5</v>
      </c>
      <c r="G6" t="s">
        <v>505</v>
      </c>
      <c r="H6" t="str">
        <f t="shared" si="0"/>
        <v>ESG-rapportering</v>
      </c>
      <c r="I6" t="str">
        <f>CONCATENATE(G6,B6)</f>
        <v>https://www.ug.dk/search/ESG-rapportering</v>
      </c>
      <c r="J6" s="92" t="str">
        <f t="shared" si="1"/>
        <v>https://www.ug.dk/search/ESG-rapportering</v>
      </c>
      <c r="K6" s="121" t="str">
        <f>HYPERLINK(L6)</f>
        <v>https://www.ug.dk/voksen-og-efteruddannelser/akademiuddannelser/baeredygtighed-og-groen-omstilling/esg-rapportering</v>
      </c>
      <c r="L6" s="6" t="s">
        <v>545</v>
      </c>
      <c r="M6" s="6" t="str">
        <f>VLOOKUP(B6,'Ark2'!$B$1:$H$267,7,0)</f>
        <v>https://www.ug.dk/voksen-og-efteruddannelser/akademiuddannelser/baeredygtighed-og-groen-omstilling/esg-rapportering</v>
      </c>
    </row>
    <row r="7" spans="1:13" s="6" customFormat="1" ht="18.75" customHeight="1" x14ac:dyDescent="0.3">
      <c r="A7" s="9" t="s">
        <v>231</v>
      </c>
      <c r="B7" s="7" t="s">
        <v>233</v>
      </c>
      <c r="C7" s="7" t="s">
        <v>66</v>
      </c>
      <c r="D7" s="7"/>
      <c r="E7" s="8">
        <v>2</v>
      </c>
      <c r="F7" s="7"/>
      <c r="G7" t="s">
        <v>526</v>
      </c>
      <c r="H7" t="str">
        <f t="shared" si="0"/>
        <v>ESG-rapportering - fra compliance til innovation og værdiskabelse</v>
      </c>
      <c r="I7" t="str">
        <f>CONCATENATE(G7)</f>
        <v>Søg på Internettet</v>
      </c>
      <c r="J7" s="92" t="str">
        <f t="shared" si="1"/>
        <v>Søg på Internettet</v>
      </c>
      <c r="K7" s="101" t="s">
        <v>526</v>
      </c>
      <c r="L7" s="6" t="s">
        <v>526</v>
      </c>
      <c r="M7" s="6">
        <f>VLOOKUP(B7,'Ark2'!$B$1:$H$267,7,0)</f>
        <v>0</v>
      </c>
    </row>
    <row r="8" spans="1:13" s="6" customFormat="1" ht="18.75" customHeight="1" x14ac:dyDescent="0.3">
      <c r="A8" s="9" t="s">
        <v>231</v>
      </c>
      <c r="B8" s="7" t="s">
        <v>236</v>
      </c>
      <c r="C8" s="7" t="s">
        <v>66</v>
      </c>
      <c r="D8" s="7"/>
      <c r="E8" s="8">
        <v>30</v>
      </c>
      <c r="F8" s="7"/>
      <c r="G8" t="s">
        <v>526</v>
      </c>
      <c r="H8" t="str">
        <f t="shared" si="0"/>
        <v>Grøn omstilling i praksis inkl. ESG rapportering og bæredygtighed</v>
      </c>
      <c r="I8" t="str">
        <f>CONCATENATE(G8)</f>
        <v>Søg på Internettet</v>
      </c>
      <c r="J8" s="92" t="str">
        <f t="shared" si="1"/>
        <v>Søg på Internettet</v>
      </c>
      <c r="K8" s="101" t="s">
        <v>526</v>
      </c>
      <c r="L8" s="6" t="s">
        <v>526</v>
      </c>
      <c r="M8" s="6">
        <f>VLOOKUP(B8,'Ark2'!$B$1:$H$267,7,0)</f>
        <v>0</v>
      </c>
    </row>
    <row r="9" spans="1:13" s="6" customFormat="1" ht="18.75" customHeight="1" x14ac:dyDescent="0.3">
      <c r="A9" s="9" t="s">
        <v>231</v>
      </c>
      <c r="B9" s="7" t="s">
        <v>232</v>
      </c>
      <c r="C9" s="7" t="s">
        <v>66</v>
      </c>
      <c r="D9" s="7"/>
      <c r="E9" s="8">
        <v>2</v>
      </c>
      <c r="F9" s="7"/>
      <c r="G9" t="s">
        <v>526</v>
      </c>
      <c r="H9" t="str">
        <f t="shared" si="0"/>
        <v>ISO 14001 - Intern auditor</v>
      </c>
      <c r="I9" t="str">
        <f>CONCATENATE(G9)</f>
        <v>Søg på Internettet</v>
      </c>
      <c r="J9" s="92" t="str">
        <f t="shared" si="1"/>
        <v>Søg på Internettet</v>
      </c>
      <c r="K9" s="101" t="s">
        <v>526</v>
      </c>
      <c r="L9" s="6" t="s">
        <v>526</v>
      </c>
      <c r="M9" s="6">
        <f>VLOOKUP(B9,'Ark2'!$B$1:$H$267,7,0)</f>
        <v>0</v>
      </c>
    </row>
    <row r="10" spans="1:13" s="6" customFormat="1" ht="18.75" customHeight="1" x14ac:dyDescent="0.3">
      <c r="A10" s="9" t="s">
        <v>231</v>
      </c>
      <c r="B10" s="7" t="s">
        <v>230</v>
      </c>
      <c r="C10" s="7" t="s">
        <v>500</v>
      </c>
      <c r="D10" s="7"/>
      <c r="E10" s="8"/>
      <c r="F10" s="7" t="s">
        <v>495</v>
      </c>
      <c r="G10" t="s">
        <v>526</v>
      </c>
      <c r="H10" t="str">
        <f t="shared" si="0"/>
        <v>Projektleder-kurser</v>
      </c>
      <c r="I10" t="str">
        <f>CONCATENATE(G10)</f>
        <v>Søg på Internettet</v>
      </c>
      <c r="J10" s="92" t="str">
        <f t="shared" si="1"/>
        <v>Søg på Internettet</v>
      </c>
      <c r="K10" s="101" t="s">
        <v>526</v>
      </c>
      <c r="L10" s="6" t="s">
        <v>526</v>
      </c>
      <c r="M10" s="6">
        <f>VLOOKUP(B10,'Ark2'!$B$1:$H$267,7,0)</f>
        <v>0</v>
      </c>
    </row>
    <row r="11" spans="1:13" s="6" customFormat="1" ht="18.75" customHeight="1" x14ac:dyDescent="0.3">
      <c r="A11" s="9" t="s">
        <v>231</v>
      </c>
      <c r="B11" s="7" t="s">
        <v>237</v>
      </c>
      <c r="C11" s="7" t="s">
        <v>66</v>
      </c>
      <c r="D11" s="7"/>
      <c r="E11" s="8" t="s">
        <v>492</v>
      </c>
      <c r="F11" s="7"/>
      <c r="G11" t="s">
        <v>526</v>
      </c>
      <c r="H11" t="str">
        <f t="shared" si="0"/>
        <v>Revit-kurser</v>
      </c>
      <c r="I11" t="str">
        <f>CONCATENATE(G11)</f>
        <v>Søg på Internettet</v>
      </c>
      <c r="J11" s="92" t="str">
        <f t="shared" si="1"/>
        <v>Søg på Internettet</v>
      </c>
      <c r="K11" s="101" t="s">
        <v>526</v>
      </c>
      <c r="L11" s="6" t="s">
        <v>526</v>
      </c>
      <c r="M11" s="6">
        <f>VLOOKUP(B11,'Ark2'!$B$1:$H$267,7,0)</f>
        <v>0</v>
      </c>
    </row>
    <row r="12" spans="1:13" s="6" customFormat="1" ht="18.75" customHeight="1" x14ac:dyDescent="0.3">
      <c r="A12" s="9" t="s">
        <v>231</v>
      </c>
      <c r="B12" s="7" t="s">
        <v>494</v>
      </c>
      <c r="C12" s="7" t="s">
        <v>506</v>
      </c>
      <c r="D12" s="7"/>
      <c r="E12" s="8"/>
      <c r="F12" s="7">
        <v>5</v>
      </c>
      <c r="G12" t="s">
        <v>505</v>
      </c>
      <c r="H12" t="str">
        <f t="shared" si="0"/>
        <v>Virksomheden og certificeringer, rapportering og dokumentation</v>
      </c>
      <c r="I12" t="str">
        <f>CONCATENATE(G12,B12)</f>
        <v>https://www.ug.dk/search/Virksomheden og certificeringer, rapportering og dokumentation</v>
      </c>
      <c r="J12" s="92" t="str">
        <f t="shared" si="1"/>
        <v>https://www.ug.dk/search/Virksomheden og certificeringer, rapportering og dokumentation</v>
      </c>
      <c r="K12" s="121" t="str">
        <f>HYPERLINK(L12)</f>
        <v>https://www.ug.dk/voksen-og-efteruddannelser/diplomuddannelser/merkantil-diplomuddannelse/virksomheden-og-certificeringer-rapportering-og-dokumentation</v>
      </c>
      <c r="L12" s="6" t="s">
        <v>546</v>
      </c>
      <c r="M12" s="6" t="str">
        <f>VLOOKUP(B12,'Ark2'!$B$1:$H$267,7,0)</f>
        <v>https://www.ug.dk/voksen-og-efteruddannelser/diplomuddannelser/merkantil-diplomuddannelse/virksomheden-og-certificeringer-rapportering-og-dokumentation</v>
      </c>
    </row>
    <row r="13" spans="1:13" s="6" customFormat="1" ht="18.75" customHeight="1" x14ac:dyDescent="0.3">
      <c r="A13" s="96" t="s">
        <v>202</v>
      </c>
      <c r="B13" s="97" t="s">
        <v>219</v>
      </c>
      <c r="C13" s="97" t="s">
        <v>0</v>
      </c>
      <c r="D13" s="97">
        <v>48906</v>
      </c>
      <c r="E13" s="98">
        <v>5</v>
      </c>
      <c r="F13" s="97"/>
      <c r="G13" t="s">
        <v>505</v>
      </c>
      <c r="H13" t="str">
        <f t="shared" si="0"/>
        <v>Afslibning og efterbehandling af trægulve</v>
      </c>
      <c r="I13" t="str">
        <f>CONCATENATE(G13,B13)</f>
        <v>https://www.ug.dk/search/Afslibning og efterbehandling af trægulve</v>
      </c>
      <c r="J13" s="92" t="str">
        <f t="shared" si="1"/>
        <v>https://www.ug.dk/search/Afslibning og efterbehandling af trægulve</v>
      </c>
      <c r="K13" s="121" t="str">
        <f>HYPERLINK(L13)</f>
        <v>https://www.ug.dk/voksen-og-efteruddannelser/arbejdsmarkedsuddannelser/gulvlaegning-og-vaadrumsopgaver-med-vaadrumssikring/afslibning-og-efterbehandling-af-traegulve</v>
      </c>
      <c r="L13" s="6" t="s">
        <v>547</v>
      </c>
      <c r="M13" s="6" t="str">
        <f>VLOOKUP(B13,'Ark2'!$B$1:$H$267,7,0)</f>
        <v>https://www.ug.dk/voksen-og-efteruddannelser/arbejdsmarkedsuddannelser/gulvlaegning-og-vaadrumsopgaver-med-vaadrumssikring/afslibning-og-efterbehandling-af-traegulve</v>
      </c>
    </row>
    <row r="14" spans="1:13" s="6" customFormat="1" ht="18.75" customHeight="1" x14ac:dyDescent="0.3">
      <c r="A14" s="96" t="s">
        <v>202</v>
      </c>
      <c r="B14" s="97" t="s">
        <v>210</v>
      </c>
      <c r="C14" s="97" t="s">
        <v>0</v>
      </c>
      <c r="D14" s="97">
        <v>21268</v>
      </c>
      <c r="E14" s="98">
        <v>10</v>
      </c>
      <c r="F14" s="97"/>
      <c r="G14" t="s">
        <v>505</v>
      </c>
      <c r="H14" t="str">
        <f t="shared" si="0"/>
        <v>Anhugning og komplekse løfteopgaver 2</v>
      </c>
      <c r="I14" t="str">
        <f>CONCATENATE(G14,B14)</f>
        <v>https://www.ug.dk/search/Anhugning og komplekse løfteopgaver 2</v>
      </c>
      <c r="J14" s="92" t="str">
        <f t="shared" si="1"/>
        <v>https://www.ug.dk/search/Anhugning og komplekse løfteopgaver 2</v>
      </c>
      <c r="K14" s="121" t="str">
        <f>HYPERLINK(L14)</f>
        <v>https://www.ug.dk/voksen-og-efteruddannelser/arbejdsmarkedsuddannelser/betjening-af-travers-portalkran-og-riggerudstyr/anhugning-og-komplekse-loefteopgaver-2</v>
      </c>
      <c r="L14" s="6" t="s">
        <v>548</v>
      </c>
      <c r="M14" s="6" t="str">
        <f>VLOOKUP(B14,'Ark2'!$B$1:$H$267,7,0)</f>
        <v>https://www.ug.dk/voksen-og-efteruddannelser/arbejdsmarkedsuddannelser/betjening-af-travers-portalkran-og-riggerudstyr/anhugning-og-komplekse-loefteopgaver-2</v>
      </c>
    </row>
    <row r="15" spans="1:13" s="6" customFormat="1" ht="18.75" customHeight="1" x14ac:dyDescent="0.3">
      <c r="A15" s="96" t="s">
        <v>202</v>
      </c>
      <c r="B15" s="97" t="s">
        <v>212</v>
      </c>
      <c r="C15" s="97" t="s">
        <v>0</v>
      </c>
      <c r="D15" s="97">
        <v>43547</v>
      </c>
      <c r="E15" s="98">
        <v>3</v>
      </c>
      <c r="F15" s="97"/>
      <c r="G15" t="s">
        <v>505</v>
      </c>
      <c r="H15" t="str">
        <f t="shared" si="0"/>
        <v>Anhugning på byggepladsen</v>
      </c>
      <c r="I15" t="str">
        <f>CONCATENATE(G15,B15)</f>
        <v>https://www.ug.dk/search/Anhugning på byggepladsen</v>
      </c>
      <c r="J15" s="92" t="str">
        <f t="shared" si="1"/>
        <v>https://www.ug.dk/search/Anhugning på byggepladsen</v>
      </c>
      <c r="K15" s="121" t="str">
        <f>HYPERLINK(L15)</f>
        <v>https://www.ug.dk/anvendelse-af-entreprenoermateriel/anhugning-paa-byggepladsen</v>
      </c>
      <c r="L15" s="6" t="s">
        <v>549</v>
      </c>
      <c r="M15" s="6" t="str">
        <f>VLOOKUP(B15,'Ark2'!$B$1:$H$267,7,0)</f>
        <v>https://www.ug.dk/anvendelse-af-entreprenoermateriel/anhugning-paa-byggepladsen</v>
      </c>
    </row>
    <row r="16" spans="1:13" s="6" customFormat="1" ht="18.75" customHeight="1" x14ac:dyDescent="0.3">
      <c r="A16" s="96" t="s">
        <v>202</v>
      </c>
      <c r="B16" s="97" t="s">
        <v>496</v>
      </c>
      <c r="C16" s="97" t="s">
        <v>66</v>
      </c>
      <c r="D16" s="97"/>
      <c r="E16" s="98">
        <v>10</v>
      </c>
      <c r="F16" s="97"/>
      <c r="G16" t="s">
        <v>526</v>
      </c>
      <c r="H16" t="str">
        <f t="shared" si="0"/>
        <v>BE-Trailerkørekort (B/E)</v>
      </c>
      <c r="I16" t="str">
        <f>CONCATENATE(G16)</f>
        <v>Søg på Internettet</v>
      </c>
      <c r="J16" s="92" t="str">
        <f t="shared" si="1"/>
        <v>Søg på Internettet</v>
      </c>
      <c r="K16" s="101" t="s">
        <v>526</v>
      </c>
      <c r="L16" s="6" t="s">
        <v>526</v>
      </c>
      <c r="M16" s="6">
        <f>VLOOKUP(B16,'Ark2'!$B$1:$H$267,7,0)</f>
        <v>0</v>
      </c>
    </row>
    <row r="17" spans="1:13" s="6" customFormat="1" ht="18.75" customHeight="1" x14ac:dyDescent="0.3">
      <c r="A17" s="96" t="s">
        <v>202</v>
      </c>
      <c r="B17" s="97" t="s">
        <v>211</v>
      </c>
      <c r="C17" s="97" t="s">
        <v>0</v>
      </c>
      <c r="D17" s="97">
        <v>40824</v>
      </c>
      <c r="E17" s="98">
        <v>1</v>
      </c>
      <c r="F17" s="97"/>
      <c r="G17" t="s">
        <v>505</v>
      </c>
      <c r="H17" t="str">
        <f t="shared" si="0"/>
        <v>Brandforanstaltning ved ukrudtsbrænding</v>
      </c>
      <c r="I17" t="str">
        <f t="shared" ref="I17:I48" si="2">CONCATENATE(G17,B17)</f>
        <v>https://www.ug.dk/search/Brandforanstaltning ved ukrudtsbrænding</v>
      </c>
      <c r="J17" s="92" t="str">
        <f t="shared" si="1"/>
        <v>https://www.ug.dk/search/Brandforanstaltning ved ukrudtsbrænding</v>
      </c>
      <c r="K17" s="121" t="str">
        <f t="shared" ref="K17:K48" si="3">HYPERLINK(L17)</f>
        <v>https://www.ug.dk/voksen-og-efteruddannelser/arbejdsmarkedsuddannelser/etablering-og-pleje-af-groenne-omraader-og-anlaeg/brandforanstaltning-ved-ukrudtsbraending</v>
      </c>
      <c r="L17" s="6" t="s">
        <v>550</v>
      </c>
      <c r="M17" s="6" t="str">
        <f>VLOOKUP(B17,'Ark2'!$B$1:$H$267,7,0)</f>
        <v>https://www.ug.dk/voksen-og-efteruddannelser/arbejdsmarkedsuddannelser/etablering-og-pleje-af-groenne-omraader-og-anlaeg/brandforanstaltning-ved-ukrudtsbraending</v>
      </c>
    </row>
    <row r="18" spans="1:13" s="6" customFormat="1" ht="18.75" customHeight="1" x14ac:dyDescent="0.3">
      <c r="A18" s="96" t="s">
        <v>202</v>
      </c>
      <c r="B18" s="97" t="s">
        <v>1</v>
      </c>
      <c r="C18" s="97" t="s">
        <v>0</v>
      </c>
      <c r="D18" s="97">
        <v>45571</v>
      </c>
      <c r="E18" s="98">
        <v>10</v>
      </c>
      <c r="F18" s="97"/>
      <c r="G18" t="s">
        <v>505</v>
      </c>
      <c r="H18" t="str">
        <f t="shared" si="0"/>
        <v>Fagunderstøttende dansk som andetsprog F/I</v>
      </c>
      <c r="I18" t="str">
        <f t="shared" si="2"/>
        <v>https://www.ug.dk/search/Fagunderstøttende dansk som andetsprog F/I</v>
      </c>
      <c r="J18" s="92" t="str">
        <f t="shared" si="1"/>
        <v>https://www.ug.dk/search/Fagunderstøttende dansk som andetsprog F/I</v>
      </c>
      <c r="K18" s="121" t="str">
        <f t="shared" si="3"/>
        <v>https://www.ug.dk/voksen-og-efteruddannelser/arbejdsmarkedsuddannelser/obligatorisk-faelleskatalog/fagunderstoettende-dansk-som-andetsprog-fi</v>
      </c>
      <c r="L18" s="6" t="s">
        <v>551</v>
      </c>
      <c r="M18" s="6" t="str">
        <f>VLOOKUP(B18,'Ark2'!$B$1:$H$267,7,0)</f>
        <v>https://www.ug.dk/voksen-og-efteruddannelser/arbejdsmarkedsuddannelser/obligatorisk-faelleskatalog/fagunderstoettende-dansk-som-andetsprog-fi</v>
      </c>
    </row>
    <row r="19" spans="1:13" s="6" customFormat="1" ht="18.75" customHeight="1" x14ac:dyDescent="0.3">
      <c r="A19" s="96" t="s">
        <v>202</v>
      </c>
      <c r="B19" s="97" t="s">
        <v>499</v>
      </c>
      <c r="C19" s="97" t="s">
        <v>0</v>
      </c>
      <c r="D19" s="97">
        <v>48918</v>
      </c>
      <c r="E19" s="98">
        <v>7</v>
      </c>
      <c r="F19" s="97"/>
      <c r="G19" t="s">
        <v>505</v>
      </c>
      <c r="H19" t="str">
        <f t="shared" si="0"/>
        <v>Grundlæggende GVK-godkendt vinylbelægning</v>
      </c>
      <c r="I19" t="str">
        <f t="shared" si="2"/>
        <v>https://www.ug.dk/search/Grundlæggende GVK-godkendt vinylbelægning</v>
      </c>
      <c r="J19" s="92" t="str">
        <f t="shared" si="1"/>
        <v>https://www.ug.dk/search/Grundlæggende GVK-godkendt vinylbelægning</v>
      </c>
      <c r="K19" s="121" t="str">
        <f t="shared" si="3"/>
        <v>https://www.ug.dk/voksen-og-efteruddannelser/arbejdsmarkedsuddannelser/gulvlaegning-og-vaadrumsopgaver-med-vaadrumssikring/grundlaeggende-gvk-godkendt-vinylbelaegning</v>
      </c>
      <c r="L19" s="6" t="s">
        <v>552</v>
      </c>
      <c r="M19" s="6" t="str">
        <f>VLOOKUP(B19,'Ark2'!$B$1:$H$267,7,0)</f>
        <v>https://www.ug.dk/voksen-og-efteruddannelser/arbejdsmarkedsuddannelser/gulvlaegning-og-vaadrumsopgaver-med-vaadrumssikring/grundlaeggende-gvk-godkendt-vinylbelaegning</v>
      </c>
    </row>
    <row r="20" spans="1:13" s="6" customFormat="1" ht="18.75" customHeight="1" x14ac:dyDescent="0.3">
      <c r="A20" s="96" t="s">
        <v>202</v>
      </c>
      <c r="B20" s="97" t="s">
        <v>221</v>
      </c>
      <c r="C20" s="97" t="s">
        <v>0</v>
      </c>
      <c r="D20" s="97">
        <v>48916</v>
      </c>
      <c r="E20" s="98">
        <v>1</v>
      </c>
      <c r="F20" s="97"/>
      <c r="G20" t="s">
        <v>505</v>
      </c>
      <c r="H20" t="str">
        <f t="shared" si="0"/>
        <v xml:space="preserve">GVK-godkendt vinylsvejsning </v>
      </c>
      <c r="I20" t="str">
        <f t="shared" si="2"/>
        <v xml:space="preserve">https://www.ug.dk/search/GVK-godkendt vinylsvejsning </v>
      </c>
      <c r="J20" s="92" t="str">
        <f t="shared" si="1"/>
        <v xml:space="preserve">https://www.ug.dk/search/GVK-godkendt vinylsvejsning </v>
      </c>
      <c r="K20" s="121" t="str">
        <f t="shared" si="3"/>
        <v>https://www.ug.dk/voksen-og-efteruddannelser/arbejdsmarkedsuddannelser/gulvlaegning-og-vaadrumsopgaver-med-vaadrumssikring/gvk-godkendt-vinylsvejsning</v>
      </c>
      <c r="L20" s="6" t="s">
        <v>553</v>
      </c>
      <c r="M20" s="6" t="str">
        <f>VLOOKUP(B20,'Ark2'!$B$1:$H$267,7,0)</f>
        <v>https://www.ug.dk/voksen-og-efteruddannelser/arbejdsmarkedsuddannelser/gulvlaegning-og-vaadrumsopgaver-med-vaadrumssikring/gvk-godkendt-vinylsvejsning</v>
      </c>
    </row>
    <row r="21" spans="1:13" s="6" customFormat="1" ht="18.75" customHeight="1" x14ac:dyDescent="0.3">
      <c r="A21" s="96" t="s">
        <v>202</v>
      </c>
      <c r="B21" s="97" t="s">
        <v>220</v>
      </c>
      <c r="C21" s="97" t="s">
        <v>0</v>
      </c>
      <c r="D21" s="97">
        <v>48914</v>
      </c>
      <c r="E21" s="98">
        <v>5</v>
      </c>
      <c r="F21" s="97"/>
      <c r="G21" t="s">
        <v>505</v>
      </c>
      <c r="H21" t="str">
        <f t="shared" si="0"/>
        <v xml:space="preserve">Introduktion til gulvbelægning      </v>
      </c>
      <c r="I21" t="str">
        <f t="shared" si="2"/>
        <v xml:space="preserve">https://www.ug.dk/search/Introduktion til gulvbelægning      </v>
      </c>
      <c r="J21" s="92" t="str">
        <f t="shared" si="1"/>
        <v xml:space="preserve">https://www.ug.dk/search/Introduktion til gulvbelægning      </v>
      </c>
      <c r="K21" s="121" t="str">
        <f t="shared" si="3"/>
        <v>https://www.ug.dk/voksen-og-efteruddannelser/arbejdsmarkedsuddannelser/gulvlaegning-og-vaadrumsopgaver-med-vaadrumssikring/introduktion-til-gulvbelaegning</v>
      </c>
      <c r="L21" s="6" t="s">
        <v>554</v>
      </c>
      <c r="M21" s="6" t="str">
        <f>VLOOKUP(B21,'Ark2'!$B$1:$H$267,7,0)</f>
        <v>https://www.ug.dk/voksen-og-efteruddannelser/arbejdsmarkedsuddannelser/gulvlaegning-og-vaadrumsopgaver-med-vaadrumssikring/introduktion-til-gulvbelaegning</v>
      </c>
    </row>
    <row r="22" spans="1:13" s="6" customFormat="1" ht="18.75" customHeight="1" x14ac:dyDescent="0.3">
      <c r="A22" s="96" t="s">
        <v>202</v>
      </c>
      <c r="B22" s="97" t="s">
        <v>209</v>
      </c>
      <c r="C22" s="97" t="s">
        <v>0</v>
      </c>
      <c r="D22" s="97">
        <v>48259</v>
      </c>
      <c r="E22" s="98">
        <v>10</v>
      </c>
      <c r="F22" s="97"/>
      <c r="G22" t="s">
        <v>505</v>
      </c>
      <c r="H22" t="str">
        <f t="shared" si="0"/>
        <v>Kabelmontage - føringsveje</v>
      </c>
      <c r="I22" t="str">
        <f t="shared" si="2"/>
        <v>https://www.ug.dk/search/Kabelmontage - føringsveje</v>
      </c>
      <c r="J22" s="92" t="str">
        <f t="shared" si="1"/>
        <v>https://www.ug.dk/search/Kabelmontage - føringsveje</v>
      </c>
      <c r="K22" s="121" t="str">
        <f t="shared" si="3"/>
        <v>https://www.ug.dk/voksen-og-efteruddannelser/arbejdsmarkedsuddannelser/bygningers-el-installationer/kabelmontage-foeringsveje</v>
      </c>
      <c r="L22" s="6" t="s">
        <v>555</v>
      </c>
      <c r="M22" s="6" t="str">
        <f>VLOOKUP(B22,'Ark2'!$B$1:$H$267,7,0)</f>
        <v>https://www.ug.dk/voksen-og-efteruddannelser/arbejdsmarkedsuddannelser/bygningers-el-installationer/kabelmontage-foeringsveje</v>
      </c>
    </row>
    <row r="23" spans="1:13" s="6" customFormat="1" ht="18.75" customHeight="1" x14ac:dyDescent="0.3">
      <c r="A23" s="96" t="s">
        <v>202</v>
      </c>
      <c r="B23" s="97" t="s">
        <v>208</v>
      </c>
      <c r="C23" s="97" t="s">
        <v>0</v>
      </c>
      <c r="D23" s="97">
        <v>48260</v>
      </c>
      <c r="E23" s="98">
        <v>15</v>
      </c>
      <c r="F23" s="97"/>
      <c r="G23" t="s">
        <v>505</v>
      </c>
      <c r="H23" t="str">
        <f t="shared" si="0"/>
        <v>Kabelmontage - kabler</v>
      </c>
      <c r="I23" t="str">
        <f t="shared" si="2"/>
        <v>https://www.ug.dk/search/Kabelmontage - kabler</v>
      </c>
      <c r="J23" s="92" t="str">
        <f t="shared" si="1"/>
        <v>https://www.ug.dk/search/Kabelmontage - kabler</v>
      </c>
      <c r="K23" s="121" t="str">
        <f t="shared" si="3"/>
        <v>https://www.ug.dk/voksen-og-efteruddannelser/arbejdsmarkedsuddannelser/bygningers-el-installationer/kabelmontage-kabler</v>
      </c>
      <c r="L23" s="6" t="s">
        <v>556</v>
      </c>
      <c r="M23" s="6" t="str">
        <f>VLOOKUP(B23,'Ark2'!$B$1:$H$267,7,0)</f>
        <v>https://www.ug.dk/voksen-og-efteruddannelser/arbejdsmarkedsuddannelser/bygningers-el-installationer/kabelmontage-kabler</v>
      </c>
    </row>
    <row r="24" spans="1:13" s="6" customFormat="1" ht="18.75" customHeight="1" x14ac:dyDescent="0.3">
      <c r="A24" s="96" t="s">
        <v>202</v>
      </c>
      <c r="B24" s="97" t="s">
        <v>207</v>
      </c>
      <c r="C24" s="97" t="s">
        <v>0</v>
      </c>
      <c r="D24" s="97">
        <v>48262</v>
      </c>
      <c r="E24" s="98">
        <v>8</v>
      </c>
      <c r="F24" s="97"/>
      <c r="G24" t="s">
        <v>505</v>
      </c>
      <c r="H24" t="str">
        <f t="shared" si="0"/>
        <v>Kabelmontør - overdragelse</v>
      </c>
      <c r="I24" t="str">
        <f t="shared" si="2"/>
        <v>https://www.ug.dk/search/Kabelmontør - overdragelse</v>
      </c>
      <c r="J24" s="92" t="str">
        <f t="shared" si="1"/>
        <v>https://www.ug.dk/search/Kabelmontør - overdragelse</v>
      </c>
      <c r="K24" s="121" t="str">
        <f t="shared" si="3"/>
        <v>https://www.ug.dk/voksen-og-efteruddannelser/arbejdsmarkedsuddannelser/bygningers-el-installationer/kabelmontoer-overdragelse</v>
      </c>
      <c r="L24" s="6" t="s">
        <v>557</v>
      </c>
      <c r="M24" s="6" t="str">
        <f>VLOOKUP(B24,'Ark2'!$B$1:$H$267,7,0)</f>
        <v>https://www.ug.dk/voksen-og-efteruddannelser/arbejdsmarkedsuddannelser/bygningers-el-installationer/kabelmontoer-overdragelse</v>
      </c>
    </row>
    <row r="25" spans="1:13" s="6" customFormat="1" ht="18.75" customHeight="1" x14ac:dyDescent="0.3">
      <c r="A25" s="96" t="s">
        <v>202</v>
      </c>
      <c r="B25" s="97" t="s">
        <v>226</v>
      </c>
      <c r="C25" s="97" t="s">
        <v>0</v>
      </c>
      <c r="D25" s="97">
        <v>49280</v>
      </c>
      <c r="E25" s="98">
        <v>6</v>
      </c>
      <c r="F25" s="97"/>
      <c r="G25" t="s">
        <v>505</v>
      </c>
      <c r="H25" t="str">
        <f t="shared" si="0"/>
        <v>Kloakering - Afløbsplan for småhuse</v>
      </c>
      <c r="I25" t="str">
        <f t="shared" si="2"/>
        <v>https://www.ug.dk/search/Kloakering - Afløbsplan for småhuse</v>
      </c>
      <c r="J25" s="92" t="str">
        <f t="shared" si="1"/>
        <v>https://www.ug.dk/search/Kloakering - Afløbsplan for småhuse</v>
      </c>
      <c r="K25" s="121" t="str">
        <f t="shared" si="3"/>
        <v>https://www.ug.dk/anlaegsarbejder/kloakering-afloebsplan-for-smaahuse</v>
      </c>
      <c r="L25" s="6" t="s">
        <v>558</v>
      </c>
      <c r="M25" s="6" t="str">
        <f>VLOOKUP(B25,'Ark2'!$B$1:$H$267,7,0)</f>
        <v>https://www.ug.dk/anlaegsarbejder/kloakering-afloebsplan-for-smaahuse</v>
      </c>
    </row>
    <row r="26" spans="1:13" s="6" customFormat="1" ht="18.75" customHeight="1" x14ac:dyDescent="0.3">
      <c r="A26" s="96" t="s">
        <v>202</v>
      </c>
      <c r="B26" s="97" t="s">
        <v>225</v>
      </c>
      <c r="C26" s="97" t="s">
        <v>0</v>
      </c>
      <c r="D26" s="97">
        <v>49279</v>
      </c>
      <c r="E26" s="98">
        <v>3</v>
      </c>
      <c r="F26" s="97"/>
      <c r="G26" t="s">
        <v>505</v>
      </c>
      <c r="H26" t="str">
        <f t="shared" si="0"/>
        <v>Kloakering - Afløbssystemers formål og indretning</v>
      </c>
      <c r="I26" t="str">
        <f t="shared" si="2"/>
        <v>https://www.ug.dk/search/Kloakering - Afløbssystemers formål og indretning</v>
      </c>
      <c r="J26" s="92" t="str">
        <f t="shared" si="1"/>
        <v>https://www.ug.dk/search/Kloakering - Afløbssystemers formål og indretning</v>
      </c>
      <c r="K26" s="121" t="str">
        <f t="shared" si="3"/>
        <v>https://www.ug.dk/anlaegsarbejder/kloakering-afloebssystemers-formaal-og-indretning-1</v>
      </c>
      <c r="L26" s="6" t="s">
        <v>559</v>
      </c>
      <c r="M26" s="6" t="str">
        <f>VLOOKUP(B26,'Ark2'!$B$1:$H$267,7,0)</f>
        <v>https://www.ug.dk/anlaegsarbejder/kloakering-afloebssystemers-formaal-og-indretning-1</v>
      </c>
    </row>
    <row r="27" spans="1:13" s="6" customFormat="1" ht="18.75" customHeight="1" x14ac:dyDescent="0.3">
      <c r="A27" s="96" t="s">
        <v>202</v>
      </c>
      <c r="B27" s="97" t="s">
        <v>224</v>
      </c>
      <c r="C27" s="97" t="s">
        <v>0</v>
      </c>
      <c r="D27" s="97">
        <v>49278</v>
      </c>
      <c r="E27" s="98">
        <v>2</v>
      </c>
      <c r="F27" s="97"/>
      <c r="G27" t="s">
        <v>505</v>
      </c>
      <c r="H27" t="str">
        <f t="shared" si="0"/>
        <v>Kloakering - Anvendelse af lægningsbestemmelser</v>
      </c>
      <c r="I27" t="str">
        <f t="shared" si="2"/>
        <v>https://www.ug.dk/search/Kloakering - Anvendelse af lægningsbestemmelser</v>
      </c>
      <c r="J27" s="92" t="str">
        <f t="shared" si="1"/>
        <v>https://www.ug.dk/search/Kloakering - Anvendelse af lægningsbestemmelser</v>
      </c>
      <c r="K27" s="121" t="str">
        <f t="shared" si="3"/>
        <v>https://www.ug.dk/anlaegsarbejder/kloakering-anvendelse-af-laegningsbestemmelser-1</v>
      </c>
      <c r="L27" s="6" t="s">
        <v>560</v>
      </c>
      <c r="M27" s="6" t="str">
        <f>VLOOKUP(B27,'Ark2'!$B$1:$H$267,7,0)</f>
        <v>https://www.ug.dk/anlaegsarbejder/kloakering-anvendelse-af-laegningsbestemmelser-1</v>
      </c>
    </row>
    <row r="28" spans="1:13" s="6" customFormat="1" ht="18.75" customHeight="1" x14ac:dyDescent="0.3">
      <c r="A28" s="96" t="s">
        <v>202</v>
      </c>
      <c r="B28" s="97" t="s">
        <v>223</v>
      </c>
      <c r="C28" s="97" t="s">
        <v>0</v>
      </c>
      <c r="D28" s="97">
        <v>49277</v>
      </c>
      <c r="E28" s="98">
        <v>2</v>
      </c>
      <c r="F28" s="97"/>
      <c r="G28" t="s">
        <v>505</v>
      </c>
      <c r="H28" t="str">
        <f t="shared" si="0"/>
        <v>Kloakering - Arbejdsmiljø</v>
      </c>
      <c r="I28" t="str">
        <f t="shared" si="2"/>
        <v>https://www.ug.dk/search/Kloakering - Arbejdsmiljø</v>
      </c>
      <c r="J28" s="92" t="str">
        <f t="shared" si="1"/>
        <v>https://www.ug.dk/search/Kloakering - Arbejdsmiljø</v>
      </c>
      <c r="K28" s="121" t="str">
        <f t="shared" si="3"/>
        <v>https://www.ug.dk/anlaegsarbejder/kloakering-arbejdsmiljoe-0</v>
      </c>
      <c r="L28" s="6" t="s">
        <v>561</v>
      </c>
      <c r="M28" s="6" t="str">
        <f>VLOOKUP(B28,'Ark2'!$B$1:$H$267,7,0)</f>
        <v>https://www.ug.dk/anlaegsarbejder/kloakering-arbejdsmiljoe-0</v>
      </c>
    </row>
    <row r="29" spans="1:13" s="6" customFormat="1" ht="18.75" customHeight="1" x14ac:dyDescent="0.3">
      <c r="A29" s="96" t="s">
        <v>202</v>
      </c>
      <c r="B29" s="97" t="s">
        <v>227</v>
      </c>
      <c r="C29" s="97" t="s">
        <v>0</v>
      </c>
      <c r="D29" s="97">
        <v>49281</v>
      </c>
      <c r="E29" s="98">
        <v>3</v>
      </c>
      <c r="F29" s="97"/>
      <c r="G29" t="s">
        <v>505</v>
      </c>
      <c r="H29" t="str">
        <f t="shared" si="0"/>
        <v>Kloakering - digital tegning af afløbsplaner</v>
      </c>
      <c r="I29" t="str">
        <f t="shared" si="2"/>
        <v>https://www.ug.dk/search/Kloakering - digital tegning af afløbsplaner</v>
      </c>
      <c r="J29" s="92" t="str">
        <f t="shared" si="1"/>
        <v>https://www.ug.dk/search/Kloakering - digital tegning af afløbsplaner</v>
      </c>
      <c r="K29" s="121" t="str">
        <f t="shared" si="3"/>
        <v>https://www.ug.dk/anlaegsarbejder/kloakering-digital-tegning-af-afloebsplaner</v>
      </c>
      <c r="L29" s="6" t="s">
        <v>562</v>
      </c>
      <c r="M29" s="6" t="str">
        <f>VLOOKUP(B29,'Ark2'!$B$1:$H$267,7,0)</f>
        <v>https://www.ug.dk/anlaegsarbejder/kloakering-digital-tegning-af-afloebsplaner</v>
      </c>
    </row>
    <row r="30" spans="1:13" s="6" customFormat="1" ht="18.75" customHeight="1" x14ac:dyDescent="0.3">
      <c r="A30" s="96" t="s">
        <v>202</v>
      </c>
      <c r="B30" s="97" t="s">
        <v>214</v>
      </c>
      <c r="C30" s="97" t="s">
        <v>0</v>
      </c>
      <c r="D30" s="97">
        <v>46969</v>
      </c>
      <c r="E30" s="98">
        <v>1</v>
      </c>
      <c r="F30" s="97"/>
      <c r="G30" t="s">
        <v>505</v>
      </c>
      <c r="H30" t="str">
        <f t="shared" si="0"/>
        <v>Kloakering - Dræning af bygværker</v>
      </c>
      <c r="I30" t="str">
        <f t="shared" si="2"/>
        <v>https://www.ug.dk/search/Kloakering - Dræning af bygværker</v>
      </c>
      <c r="J30" s="92" t="str">
        <f t="shared" si="1"/>
        <v>https://www.ug.dk/search/Kloakering - Dræning af bygværker</v>
      </c>
      <c r="K30" s="121" t="str">
        <f t="shared" si="3"/>
        <v>https://www.ug.dk/anlaegsarbejder/kloakering-draening-af-bygvaerker</v>
      </c>
      <c r="L30" s="6" t="s">
        <v>563</v>
      </c>
      <c r="M30" s="6" t="str">
        <f>VLOOKUP(B30,'Ark2'!$B$1:$H$267,7,0)</f>
        <v>https://www.ug.dk/anlaegsarbejder/kloakering-draening-af-bygvaerker</v>
      </c>
    </row>
    <row r="31" spans="1:13" s="6" customFormat="1" ht="18.75" customHeight="1" x14ac:dyDescent="0.3">
      <c r="A31" s="96" t="s">
        <v>202</v>
      </c>
      <c r="B31" s="97" t="s">
        <v>215</v>
      </c>
      <c r="C31" s="97" t="s">
        <v>0</v>
      </c>
      <c r="D31" s="97">
        <v>47588</v>
      </c>
      <c r="E31" s="98">
        <v>1</v>
      </c>
      <c r="F31" s="97"/>
      <c r="G31" t="s">
        <v>505</v>
      </c>
      <c r="H31" t="str">
        <f t="shared" si="0"/>
        <v xml:space="preserve">Kloakering - El-udstyr i pumpebrønde </v>
      </c>
      <c r="I31" t="str">
        <f t="shared" si="2"/>
        <v xml:space="preserve">https://www.ug.dk/search/Kloakering - El-udstyr i pumpebrønde </v>
      </c>
      <c r="J31" s="92" t="str">
        <f t="shared" si="1"/>
        <v xml:space="preserve">https://www.ug.dk/search/Kloakering - El-udstyr i pumpebrønde </v>
      </c>
      <c r="K31" s="121" t="str">
        <f t="shared" si="3"/>
        <v>https://www.ug.dk/anlaegsarbejder/kloakering-el-udstyr-i-pumpebroende</v>
      </c>
      <c r="L31" s="6" t="s">
        <v>564</v>
      </c>
      <c r="M31" s="6" t="str">
        <f>VLOOKUP(B31,'Ark2'!$B$1:$H$267,7,0)</f>
        <v>https://www.ug.dk/anlaegsarbejder/kloakering-el-udstyr-i-pumpebroende</v>
      </c>
    </row>
    <row r="32" spans="1:13" s="6" customFormat="1" ht="18.75" customHeight="1" x14ac:dyDescent="0.3">
      <c r="A32" s="96" t="s">
        <v>202</v>
      </c>
      <c r="B32" s="97" t="s">
        <v>228</v>
      </c>
      <c r="C32" s="97" t="s">
        <v>0</v>
      </c>
      <c r="D32" s="97">
        <v>49282</v>
      </c>
      <c r="E32" s="98">
        <v>16</v>
      </c>
      <c r="F32" s="97"/>
      <c r="G32" t="s">
        <v>505</v>
      </c>
      <c r="H32" t="str">
        <f t="shared" si="0"/>
        <v>Kloakering - Udførelse af afløbsinstallationer</v>
      </c>
      <c r="I32" t="str">
        <f t="shared" si="2"/>
        <v>https://www.ug.dk/search/Kloakering - Udførelse af afløbsinstallationer</v>
      </c>
      <c r="J32" s="92" t="str">
        <f t="shared" si="1"/>
        <v>https://www.ug.dk/search/Kloakering - Udførelse af afløbsinstallationer</v>
      </c>
      <c r="K32" s="121" t="str">
        <f t="shared" si="3"/>
        <v>https://www.ug.dk/anlaegsarbejder/kloakering-udfoerelse-af-afloebsinstallationer-0</v>
      </c>
      <c r="L32" s="6" t="s">
        <v>565</v>
      </c>
      <c r="M32" s="6" t="str">
        <f>VLOOKUP(B32,'Ark2'!$B$1:$H$267,7,0)</f>
        <v>https://www.ug.dk/anlaegsarbejder/kloakering-udfoerelse-af-afloebsinstallationer-0</v>
      </c>
    </row>
    <row r="33" spans="1:13" s="6" customFormat="1" ht="18.75" customHeight="1" x14ac:dyDescent="0.3">
      <c r="A33" s="96" t="s">
        <v>202</v>
      </c>
      <c r="B33" s="97" t="s">
        <v>218</v>
      </c>
      <c r="C33" s="97" t="s">
        <v>0</v>
      </c>
      <c r="D33" s="97">
        <v>48678</v>
      </c>
      <c r="E33" s="98">
        <v>7</v>
      </c>
      <c r="F33" s="97"/>
      <c r="G33" t="s">
        <v>505</v>
      </c>
      <c r="H33" t="str">
        <f t="shared" si="0"/>
        <v>Kranbasis - Teleskoplæsser m. kranløft over 8 tm</v>
      </c>
      <c r="I33" t="str">
        <f t="shared" si="2"/>
        <v>https://www.ug.dk/search/Kranbasis - Teleskoplæsser m. kranløft over 8 tm</v>
      </c>
      <c r="J33" s="92" t="str">
        <f t="shared" si="1"/>
        <v>https://www.ug.dk/search/Kranbasis - Teleskoplæsser m. kranløft over 8 tm</v>
      </c>
      <c r="K33" s="121" t="str">
        <f t="shared" si="3"/>
        <v>https://www.ug.dk/anvendelse-af-entreprenoermateriel/kranbasis-teleskoplaesser-m-kranloeft-over-8-tm</v>
      </c>
      <c r="L33" s="6" t="s">
        <v>566</v>
      </c>
      <c r="M33" s="6" t="str">
        <f>VLOOKUP(B33,'Ark2'!$B$1:$H$267,7,0)</f>
        <v>https://www.ug.dk/anvendelse-af-entreprenoermateriel/kranbasis-teleskoplaesser-m-kranloeft-over-8-tm</v>
      </c>
    </row>
    <row r="34" spans="1:13" s="6" customFormat="1" ht="18.75" customHeight="1" x14ac:dyDescent="0.3">
      <c r="A34" s="96" t="s">
        <v>202</v>
      </c>
      <c r="B34" s="97" t="s">
        <v>222</v>
      </c>
      <c r="C34" s="97" t="s">
        <v>0</v>
      </c>
      <c r="D34" s="97">
        <v>48917</v>
      </c>
      <c r="E34" s="98">
        <v>2</v>
      </c>
      <c r="F34" s="97"/>
      <c r="G34" t="s">
        <v>505</v>
      </c>
      <c r="H34" t="str">
        <f t="shared" si="0"/>
        <v>Kvalitetssikring af GVK-godkendt vinylbelægning</v>
      </c>
      <c r="I34" t="str">
        <f t="shared" si="2"/>
        <v>https://www.ug.dk/search/Kvalitetssikring af GVK-godkendt vinylbelægning</v>
      </c>
      <c r="J34" s="92" t="str">
        <f t="shared" si="1"/>
        <v>https://www.ug.dk/search/Kvalitetssikring af GVK-godkendt vinylbelægning</v>
      </c>
      <c r="K34" s="121" t="str">
        <f t="shared" si="3"/>
        <v>https://www.ug.dk/voksen-og-efteruddannelser/arbejdsmarkedsuddannelser/gulvlaegning-og-vaadrumsopgaver-med-vaadrumssikring/kvalitetssikring-af-gvk-godkendt-vinylbelaegning</v>
      </c>
      <c r="L34" s="6" t="s">
        <v>567</v>
      </c>
      <c r="M34" s="6" t="str">
        <f>VLOOKUP(B34,'Ark2'!$B$1:$H$267,7,0)</f>
        <v>https://www.ug.dk/voksen-og-efteruddannelser/arbejdsmarkedsuddannelser/gulvlaegning-og-vaadrumsopgaver-med-vaadrumssikring/kvalitetssikring-af-gvk-godkendt-vinylbelaegning</v>
      </c>
    </row>
    <row r="35" spans="1:13" s="6" customFormat="1" ht="18.75" customHeight="1" x14ac:dyDescent="0.3">
      <c r="A35" s="96" t="s">
        <v>202</v>
      </c>
      <c r="B35" s="97" t="s">
        <v>229</v>
      </c>
      <c r="C35" s="97" t="s">
        <v>0</v>
      </c>
      <c r="D35" s="97">
        <v>49318</v>
      </c>
      <c r="E35" s="98">
        <v>5</v>
      </c>
      <c r="F35" s="97"/>
      <c r="G35" t="s">
        <v>505</v>
      </c>
      <c r="H35" t="str">
        <f t="shared" si="0"/>
        <v>Nivellering</v>
      </c>
      <c r="I35" t="str">
        <f t="shared" si="2"/>
        <v>https://www.ug.dk/search/Nivellering</v>
      </c>
      <c r="J35" s="92" t="str">
        <f t="shared" si="1"/>
        <v>https://www.ug.dk/search/Nivellering</v>
      </c>
      <c r="K35" s="121" t="str">
        <f t="shared" si="3"/>
        <v>https://www.ug.dk/anlaegsarbejder/nivellering-1</v>
      </c>
      <c r="L35" s="6" t="s">
        <v>568</v>
      </c>
      <c r="M35" s="6" t="str">
        <f>VLOOKUP(B35,'Ark2'!$B$1:$H$267,7,0)</f>
        <v>https://www.ug.dk/anlaegsarbejder/nivellering-1</v>
      </c>
    </row>
    <row r="36" spans="1:13" s="6" customFormat="1" ht="18.75" customHeight="1" x14ac:dyDescent="0.3">
      <c r="A36" s="96" t="s">
        <v>202</v>
      </c>
      <c r="B36" s="97" t="s">
        <v>205</v>
      </c>
      <c r="C36" s="97" t="s">
        <v>0</v>
      </c>
      <c r="D36" s="97">
        <v>47992</v>
      </c>
      <c r="E36" s="98">
        <v>9</v>
      </c>
      <c r="F36" s="97"/>
      <c r="G36" t="s">
        <v>505</v>
      </c>
      <c r="H36" t="str">
        <f t="shared" si="0"/>
        <v>Rørmontage vandinstallationer - plastrør</v>
      </c>
      <c r="I36" t="str">
        <f t="shared" si="2"/>
        <v>https://www.ug.dk/search/Rørmontage vandinstallationer - plastrør</v>
      </c>
      <c r="J36" s="92" t="str">
        <f t="shared" si="1"/>
        <v>https://www.ug.dk/search/Rørmontage vandinstallationer - plastrør</v>
      </c>
      <c r="K36" s="121" t="str">
        <f t="shared" si="3"/>
        <v>https://www.ug.dk/voksen-og-efteruddannelser/arbejdsmarkedsuddannelser/vvs-installationer-og-vedvarende-energiloesninger/roermontage-vandinstallationer-plastroer</v>
      </c>
      <c r="L36" s="6" t="s">
        <v>569</v>
      </c>
      <c r="M36" s="6" t="str">
        <f>VLOOKUP(B36,'Ark2'!$B$1:$H$267,7,0)</f>
        <v>https://www.ug.dk/voksen-og-efteruddannelser/arbejdsmarkedsuddannelser/vvs-installationer-og-vedvarende-energiloesninger/roermontage-vandinstallationer-plastroer</v>
      </c>
    </row>
    <row r="37" spans="1:13" s="6" customFormat="1" ht="18.75" customHeight="1" x14ac:dyDescent="0.3">
      <c r="A37" s="96" t="s">
        <v>202</v>
      </c>
      <c r="B37" s="97" t="s">
        <v>204</v>
      </c>
      <c r="C37" s="97" t="s">
        <v>0</v>
      </c>
      <c r="D37" s="97">
        <v>47993</v>
      </c>
      <c r="E37" s="98">
        <v>9</v>
      </c>
      <c r="F37" s="97"/>
      <c r="G37" t="s">
        <v>505</v>
      </c>
      <c r="H37" t="str">
        <f t="shared" si="0"/>
        <v>Rørmontage vandinstallationer - stål- og kobberrør</v>
      </c>
      <c r="I37" t="str">
        <f t="shared" si="2"/>
        <v>https://www.ug.dk/search/Rørmontage vandinstallationer - stål- og kobberrør</v>
      </c>
      <c r="J37" s="92" t="str">
        <f t="shared" si="1"/>
        <v>https://www.ug.dk/search/Rørmontage vandinstallationer - stål- og kobberrør</v>
      </c>
      <c r="K37" s="121" t="str">
        <f t="shared" si="3"/>
        <v>https://www.ug.dk/voksen-og-efteruddannelser/arbejdsmarkedsuddannelser/vvs-installationer-og-vedvarende-energiloesninger/roermontage-vandinstallationer-staal-og-kobberroer</v>
      </c>
      <c r="L37" s="6" t="s">
        <v>570</v>
      </c>
      <c r="M37" s="6" t="str">
        <f>VLOOKUP(B37,'Ark2'!$B$1:$H$267,7,0)</f>
        <v>https://www.ug.dk/voksen-og-efteruddannelser/arbejdsmarkedsuddannelser/vvs-installationer-og-vedvarende-energiloesninger/roermontage-vandinstallationer-staal-og-kobberroer</v>
      </c>
    </row>
    <row r="38" spans="1:13" s="6" customFormat="1" ht="18.75" customHeight="1" x14ac:dyDescent="0.3">
      <c r="A38" s="96" t="s">
        <v>202</v>
      </c>
      <c r="B38" s="97" t="s">
        <v>203</v>
      </c>
      <c r="C38" s="97" t="s">
        <v>0</v>
      </c>
      <c r="D38" s="97">
        <v>47994</v>
      </c>
      <c r="E38" s="98">
        <v>12</v>
      </c>
      <c r="F38" s="97"/>
      <c r="G38" t="s">
        <v>505</v>
      </c>
      <c r="H38" t="str">
        <f t="shared" si="0"/>
        <v>Rørmontør, overdragelse</v>
      </c>
      <c r="I38" t="str">
        <f t="shared" si="2"/>
        <v>https://www.ug.dk/search/Rørmontør, overdragelse</v>
      </c>
      <c r="J38" s="92" t="str">
        <f t="shared" si="1"/>
        <v>https://www.ug.dk/search/Rørmontør, overdragelse</v>
      </c>
      <c r="K38" s="121" t="str">
        <f t="shared" si="3"/>
        <v>https://www.ug.dk/voksen-og-efteruddannelser/arbejdsmarkedsuddannelser/vvs-installationer-og-vedvarende-energiloesninger/roermontoer-overdragelse</v>
      </c>
      <c r="L38" s="6" t="s">
        <v>571</v>
      </c>
      <c r="M38" s="6" t="str">
        <f>VLOOKUP(B38,'Ark2'!$B$1:$H$267,7,0)</f>
        <v>https://www.ug.dk/voksen-og-efteruddannelser/arbejdsmarkedsuddannelser/vvs-installationer-og-vedvarende-energiloesninger/roermontoer-overdragelse</v>
      </c>
    </row>
    <row r="39" spans="1:13" s="6" customFormat="1" ht="18.75" customHeight="1" x14ac:dyDescent="0.3">
      <c r="A39" s="96" t="s">
        <v>202</v>
      </c>
      <c r="B39" s="97" t="s">
        <v>213</v>
      </c>
      <c r="C39" s="97" t="s">
        <v>0</v>
      </c>
      <c r="D39" s="97">
        <v>45845</v>
      </c>
      <c r="E39" s="98">
        <v>4</v>
      </c>
      <c r="F39" s="97"/>
      <c r="G39" t="s">
        <v>505</v>
      </c>
      <c r="H39" t="str">
        <f t="shared" si="0"/>
        <v>Sikkerhed ved arbejde med asbestholdige materialer</v>
      </c>
      <c r="I39" t="str">
        <f t="shared" si="2"/>
        <v>https://www.ug.dk/search/Sikkerhed ved arbejde med asbestholdige materialer</v>
      </c>
      <c r="J39" s="92" t="str">
        <f t="shared" si="1"/>
        <v>https://www.ug.dk/search/Sikkerhed ved arbejde med asbestholdige materialer</v>
      </c>
      <c r="K39" s="121" t="str">
        <f t="shared" si="3"/>
        <v>https://www.ug.dk/voksen-og-efteruddannelser/arbejdsmarkedsuddannelser/diamantskaering-nedrivning-og-ressourcehaandtering/sikkerhed-ved-arbejde-med-asbestholdige-materialer</v>
      </c>
      <c r="L39" s="6" t="s">
        <v>572</v>
      </c>
      <c r="M39" s="6" t="str">
        <f>VLOOKUP(B39,'Ark2'!$B$1:$H$267,7,0)</f>
        <v>https://www.ug.dk/voksen-og-efteruddannelser/arbejdsmarkedsuddannelser/diamantskaering-nedrivning-og-ressourcehaandtering/sikkerhed-ved-arbejde-med-asbestholdige-materialer</v>
      </c>
    </row>
    <row r="40" spans="1:13" s="6" customFormat="1" ht="18.75" customHeight="1" x14ac:dyDescent="0.3">
      <c r="A40" s="96" t="s">
        <v>202</v>
      </c>
      <c r="B40" s="97" t="s">
        <v>206</v>
      </c>
      <c r="C40" s="97" t="s">
        <v>0</v>
      </c>
      <c r="D40" s="97">
        <v>22352</v>
      </c>
      <c r="E40" s="98">
        <v>15</v>
      </c>
      <c r="F40" s="97"/>
      <c r="G40" t="s">
        <v>505</v>
      </c>
      <c r="H40" t="str">
        <f t="shared" si="0"/>
        <v>Systemstilladser - opstilling mv.</v>
      </c>
      <c r="I40" t="str">
        <f t="shared" si="2"/>
        <v>https://www.ug.dk/search/Systemstilladser - opstilling mv.</v>
      </c>
      <c r="J40" s="92" t="str">
        <f t="shared" si="1"/>
        <v>https://www.ug.dk/search/Systemstilladser - opstilling mv.</v>
      </c>
      <c r="K40" s="121" t="str">
        <f t="shared" si="3"/>
        <v>https://www.ug.dk/stilladsmontage/systemstilladser-opstilling-mv-1</v>
      </c>
      <c r="L40" s="6" t="s">
        <v>573</v>
      </c>
      <c r="M40" s="6" t="str">
        <f>VLOOKUP(B40,'Ark2'!$B$1:$H$267,7,0)</f>
        <v>https://www.ug.dk/stilladsmontage/systemstilladser-opstilling-mv-1</v>
      </c>
    </row>
    <row r="41" spans="1:13" s="6" customFormat="1" ht="18.75" customHeight="1" x14ac:dyDescent="0.3">
      <c r="A41" s="96" t="s">
        <v>202</v>
      </c>
      <c r="B41" s="97" t="s">
        <v>217</v>
      </c>
      <c r="C41" s="97" t="s">
        <v>0</v>
      </c>
      <c r="D41" s="97">
        <v>48671</v>
      </c>
      <c r="E41" s="98">
        <v>5</v>
      </c>
      <c r="F41" s="97"/>
      <c r="G41" t="s">
        <v>505</v>
      </c>
      <c r="H41" t="str">
        <f t="shared" si="0"/>
        <v>Teleskoplæsser - Certifikat</v>
      </c>
      <c r="I41" t="str">
        <f t="shared" si="2"/>
        <v>https://www.ug.dk/search/Teleskoplæsser - Certifikat</v>
      </c>
      <c r="J41" s="92" t="str">
        <f t="shared" si="1"/>
        <v>https://www.ug.dk/search/Teleskoplæsser - Certifikat</v>
      </c>
      <c r="K41" s="121" t="str">
        <f t="shared" si="3"/>
        <v>https://www.ug.dk/anvendelse-af-entreprenoermateriel/teleskoplaesser-certifikat</v>
      </c>
      <c r="L41" s="6" t="s">
        <v>574</v>
      </c>
      <c r="M41" s="6" t="str">
        <f>VLOOKUP(B41,'Ark2'!$B$1:$H$267,7,0)</f>
        <v>https://www.ug.dk/anvendelse-af-entreprenoermateriel/teleskoplaesser-certifikat</v>
      </c>
    </row>
    <row r="42" spans="1:13" s="6" customFormat="1" ht="18.75" customHeight="1" x14ac:dyDescent="0.3">
      <c r="A42" s="96" t="s">
        <v>202</v>
      </c>
      <c r="B42" s="97" t="s">
        <v>120</v>
      </c>
      <c r="C42" s="97" t="s">
        <v>0</v>
      </c>
      <c r="D42" s="97">
        <v>22109</v>
      </c>
      <c r="E42" s="98">
        <v>2</v>
      </c>
      <c r="F42" s="97"/>
      <c r="G42" t="s">
        <v>505</v>
      </c>
      <c r="H42" t="str">
        <f t="shared" si="0"/>
        <v>Vejen som arbejdsplads - Certifikat</v>
      </c>
      <c r="I42" t="str">
        <f t="shared" si="2"/>
        <v>https://www.ug.dk/search/Vejen som arbejdsplads - Certifikat</v>
      </c>
      <c r="J42" s="92" t="str">
        <f t="shared" si="1"/>
        <v>https://www.ug.dk/search/Vejen som arbejdsplads - Certifikat</v>
      </c>
      <c r="K42" s="121" t="str">
        <f t="shared" si="3"/>
        <v>https://www.ug.dk/asfaltbelaegninger/vejen-som-arbejdsplads-certifikat-0</v>
      </c>
      <c r="L42" s="6" t="s">
        <v>575</v>
      </c>
      <c r="M42" s="6" t="str">
        <f>VLOOKUP(B42,'Ark2'!$B$1:$H$267,7,0)</f>
        <v>https://www.ug.dk/asfaltbelaegninger/vejen-som-arbejdsplads-certifikat-0</v>
      </c>
    </row>
    <row r="43" spans="1:13" s="6" customFormat="1" ht="18.75" customHeight="1" x14ac:dyDescent="0.3">
      <c r="A43" s="9" t="s">
        <v>170</v>
      </c>
      <c r="B43" s="7" t="s">
        <v>194</v>
      </c>
      <c r="C43" s="7" t="s">
        <v>0</v>
      </c>
      <c r="D43" s="7">
        <v>20851</v>
      </c>
      <c r="E43" s="8">
        <v>3</v>
      </c>
      <c r="F43" s="7"/>
      <c r="G43" t="s">
        <v>505</v>
      </c>
      <c r="H43" t="str">
        <f t="shared" si="0"/>
        <v>Almen fødevarehygiejne</v>
      </c>
      <c r="I43" t="str">
        <f t="shared" si="2"/>
        <v>https://www.ug.dk/search/Almen fødevarehygiejne</v>
      </c>
      <c r="J43" s="92" t="str">
        <f t="shared" si="1"/>
        <v>https://www.ug.dk/search/Almen fødevarehygiejne</v>
      </c>
      <c r="K43" s="121" t="str">
        <f t="shared" si="3"/>
        <v>https://www.ug.dk/voksen-og-efteruddannelser/arbejdsmarkedsuddannelser/madfremstilling-restaurant-kantine-og-catering/almen-foedevarehygiejne</v>
      </c>
      <c r="L43" s="6" t="s">
        <v>576</v>
      </c>
      <c r="M43" s="6" t="str">
        <f>VLOOKUP(B43,'Ark2'!$B$1:$H$267,7,0)</f>
        <v>https://www.ug.dk/voksen-og-efteruddannelser/arbejdsmarkedsuddannelser/madfremstilling-restaurant-kantine-og-catering/almen-foedevarehygiejne</v>
      </c>
    </row>
    <row r="44" spans="1:13" s="6" customFormat="1" ht="18.75" customHeight="1" x14ac:dyDescent="0.3">
      <c r="A44" s="9" t="s">
        <v>170</v>
      </c>
      <c r="B44" s="7" t="s">
        <v>189</v>
      </c>
      <c r="C44" s="7" t="s">
        <v>0</v>
      </c>
      <c r="D44" s="7">
        <v>20844</v>
      </c>
      <c r="E44" s="8">
        <v>3</v>
      </c>
      <c r="F44" s="7"/>
      <c r="G44" t="s">
        <v>505</v>
      </c>
      <c r="H44" t="str">
        <f t="shared" si="0"/>
        <v>Anretning og menusammensætning</v>
      </c>
      <c r="I44" t="str">
        <f t="shared" si="2"/>
        <v>https://www.ug.dk/search/Anretning og menusammensætning</v>
      </c>
      <c r="J44" s="92" t="str">
        <f t="shared" si="1"/>
        <v>https://www.ug.dk/search/Anretning og menusammensætning</v>
      </c>
      <c r="K44" s="121" t="str">
        <f t="shared" si="3"/>
        <v>https://www.ug.dk/voksen-og-efteruddannelser/arbejdsmarkedsuddannelser/madfremstilling-restaurant-kantine-og-catering/anretning-og-menusammensaetning</v>
      </c>
      <c r="L44" s="6" t="s">
        <v>577</v>
      </c>
      <c r="M44" s="6" t="str">
        <f>VLOOKUP(B44,'Ark2'!$B$1:$H$267,7,0)</f>
        <v>https://www.ug.dk/voksen-og-efteruddannelser/arbejdsmarkedsuddannelser/madfremstilling-restaurant-kantine-og-catering/anretning-og-menusammensaetning</v>
      </c>
    </row>
    <row r="45" spans="1:13" s="6" customFormat="1" ht="18.75" customHeight="1" x14ac:dyDescent="0.3">
      <c r="A45" s="9" t="s">
        <v>170</v>
      </c>
      <c r="B45" s="7" t="s">
        <v>191</v>
      </c>
      <c r="C45" s="7" t="s">
        <v>0</v>
      </c>
      <c r="D45" s="7">
        <v>20806</v>
      </c>
      <c r="E45" s="8">
        <v>2</v>
      </c>
      <c r="F45" s="7"/>
      <c r="G45" t="s">
        <v>505</v>
      </c>
      <c r="H45" t="str">
        <f t="shared" si="0"/>
        <v>Barista 1: Tilberedning af kaffe, kakao og the</v>
      </c>
      <c r="I45" t="str">
        <f t="shared" si="2"/>
        <v>https://www.ug.dk/search/Barista 1: Tilberedning af kaffe, kakao og the</v>
      </c>
      <c r="J45" s="92" t="str">
        <f t="shared" si="1"/>
        <v>https://www.ug.dk/search/Barista 1: Tilberedning af kaffe, kakao og the</v>
      </c>
      <c r="K45" s="121" t="str">
        <f t="shared" si="3"/>
        <v>https://www.ug.dk/voksen-og-efteruddannelser/arbejdsmarkedsuddannelser/reception-servering-og-service/barista-1-tilberedning-af-kaffe-kakao-og-the</v>
      </c>
      <c r="L45" s="6" t="s">
        <v>578</v>
      </c>
      <c r="M45" s="6" t="str">
        <f>VLOOKUP(B45,'Ark2'!$B$1:$H$267,7,0)</f>
        <v>https://www.ug.dk/voksen-og-efteruddannelser/arbejdsmarkedsuddannelser/reception-servering-og-service/barista-1-tilberedning-af-kaffe-kakao-og-the</v>
      </c>
    </row>
    <row r="46" spans="1:13" s="6" customFormat="1" ht="18.75" customHeight="1" x14ac:dyDescent="0.3">
      <c r="A46" s="9" t="s">
        <v>170</v>
      </c>
      <c r="B46" s="7" t="s">
        <v>171</v>
      </c>
      <c r="C46" s="7" t="s">
        <v>0</v>
      </c>
      <c r="D46" s="7">
        <v>20800</v>
      </c>
      <c r="E46" s="8">
        <v>2</v>
      </c>
      <c r="F46" s="7"/>
      <c r="G46" t="s">
        <v>505</v>
      </c>
      <c r="H46" t="str">
        <f t="shared" si="0"/>
        <v>Bælgfrugters tilberedning, konsistens og smag</v>
      </c>
      <c r="I46" t="str">
        <f t="shared" si="2"/>
        <v>https://www.ug.dk/search/Bælgfrugters tilberedning, konsistens og smag</v>
      </c>
      <c r="J46" s="92" t="str">
        <f t="shared" si="1"/>
        <v>https://www.ug.dk/search/Bælgfrugters tilberedning, konsistens og smag</v>
      </c>
      <c r="K46" s="121" t="str">
        <f t="shared" si="3"/>
        <v>https://www.ug.dk/voksen-og-efteruddannelser/arbejdsmarkedsuddannelser/mad-til-grupper-med-varierede-behov-for-ernaering/baelgfrugters-tilberedning-konsistens-og-smag</v>
      </c>
      <c r="L46" s="6" t="s">
        <v>579</v>
      </c>
      <c r="M46" s="6" t="str">
        <f>VLOOKUP(B46,'Ark2'!$B$1:$H$267,7,0)</f>
        <v>https://www.ug.dk/voksen-og-efteruddannelser/arbejdsmarkedsuddannelser/mad-til-grupper-med-varierede-behov-for-ernaering/baelgfrugters-tilberedning-konsistens-og-smag</v>
      </c>
    </row>
    <row r="47" spans="1:13" s="6" customFormat="1" ht="18.75" customHeight="1" x14ac:dyDescent="0.3">
      <c r="A47" s="9" t="s">
        <v>170</v>
      </c>
      <c r="B47" s="7" t="s">
        <v>171</v>
      </c>
      <c r="C47" s="7" t="s">
        <v>0</v>
      </c>
      <c r="D47" s="7">
        <v>20800</v>
      </c>
      <c r="E47" s="8">
        <v>2</v>
      </c>
      <c r="F47" s="7"/>
      <c r="G47" t="s">
        <v>505</v>
      </c>
      <c r="H47" t="str">
        <f t="shared" si="0"/>
        <v>Bælgfrugters tilberedning, konsistens og smag</v>
      </c>
      <c r="I47" t="str">
        <f t="shared" si="2"/>
        <v>https://www.ug.dk/search/Bælgfrugters tilberedning, konsistens og smag</v>
      </c>
      <c r="J47" s="92" t="str">
        <f t="shared" si="1"/>
        <v>https://www.ug.dk/search/Bælgfrugters tilberedning, konsistens og smag</v>
      </c>
      <c r="K47" s="121" t="str">
        <f t="shared" si="3"/>
        <v>https://www.ug.dk/voksen-og-efteruddannelser/arbejdsmarkedsuddannelser/mad-til-grupper-med-varierede-behov-for-ernaering/baelgfrugters-tilberedning-konsistens-og-smag</v>
      </c>
      <c r="L47" s="6" t="s">
        <v>579</v>
      </c>
      <c r="M47" s="6" t="str">
        <f>VLOOKUP(B47,'Ark2'!$B$1:$H$267,7,0)</f>
        <v>https://www.ug.dk/voksen-og-efteruddannelser/arbejdsmarkedsuddannelser/mad-til-grupper-med-varierede-behov-for-ernaering/baelgfrugters-tilberedning-konsistens-og-smag</v>
      </c>
    </row>
    <row r="48" spans="1:13" s="6" customFormat="1" ht="18.75" customHeight="1" x14ac:dyDescent="0.3">
      <c r="A48" s="9" t="s">
        <v>170</v>
      </c>
      <c r="B48" s="7" t="s">
        <v>180</v>
      </c>
      <c r="C48" s="7" t="s">
        <v>0</v>
      </c>
      <c r="D48" s="7">
        <v>49853</v>
      </c>
      <c r="E48" s="8">
        <v>2</v>
      </c>
      <c r="F48" s="7"/>
      <c r="G48" t="s">
        <v>505</v>
      </c>
      <c r="H48" t="str">
        <f t="shared" si="0"/>
        <v>Bæredygtig fisk og skaldyr</v>
      </c>
      <c r="I48" t="str">
        <f t="shared" si="2"/>
        <v>https://www.ug.dk/search/Bæredygtig fisk og skaldyr</v>
      </c>
      <c r="J48" s="92" t="str">
        <f t="shared" si="1"/>
        <v>https://www.ug.dk/search/Bæredygtig fisk og skaldyr</v>
      </c>
      <c r="K48" s="121" t="str">
        <f t="shared" si="3"/>
        <v>https://www.ug.dk/voksen-og-efteruddannelser/arbejdsmarkedsuddannelser/mad-til-grupper-med-varierede-behov-for-ernaering/baeredygtig-fisk-og-skaldyr-0</v>
      </c>
      <c r="L48" s="6" t="s">
        <v>580</v>
      </c>
      <c r="M48" s="6" t="str">
        <f>VLOOKUP(B48,'Ark2'!$B$1:$H$267,7,0)</f>
        <v>https://www.ug.dk/voksen-og-efteruddannelser/arbejdsmarkedsuddannelser/mad-til-grupper-med-varierede-behov-for-ernaering/baeredygtig-fisk-og-skaldyr-0</v>
      </c>
    </row>
    <row r="49" spans="1:13" s="6" customFormat="1" ht="18.75" customHeight="1" x14ac:dyDescent="0.3">
      <c r="A49" s="9" t="s">
        <v>170</v>
      </c>
      <c r="B49" s="7" t="s">
        <v>179</v>
      </c>
      <c r="C49" s="7" t="s">
        <v>0</v>
      </c>
      <c r="D49" s="7">
        <v>49843</v>
      </c>
      <c r="E49" s="8">
        <v>2</v>
      </c>
      <c r="F49" s="7"/>
      <c r="G49" t="s">
        <v>505</v>
      </c>
      <c r="H49" t="str">
        <f t="shared" si="0"/>
        <v xml:space="preserve">Bæredygtig produktion af mad og fødevarer </v>
      </c>
      <c r="I49" t="str">
        <f t="shared" ref="I49:I80" si="4">CONCATENATE(G49,B49)</f>
        <v xml:space="preserve">https://www.ug.dk/search/Bæredygtig produktion af mad og fødevarer </v>
      </c>
      <c r="J49" s="92" t="str">
        <f t="shared" si="1"/>
        <v xml:space="preserve">https://www.ug.dk/search/Bæredygtig produktion af mad og fødevarer </v>
      </c>
      <c r="K49" s="121" t="str">
        <f t="shared" ref="K49:K80" si="5">HYPERLINK(L49)</f>
        <v>https://www.ug.dk/voksen-og-efteruddannelser/arbejdsmarkedsuddannelser/madfremstilling-restaurant-kantine-og-catering/baeredygtig-produktion-af-mad-og-foedevarer</v>
      </c>
      <c r="L49" s="6" t="s">
        <v>581</v>
      </c>
      <c r="M49" s="6" t="str">
        <f>VLOOKUP(B49,'Ark2'!$B$1:$H$267,7,0)</f>
        <v>https://www.ug.dk/voksen-og-efteruddannelser/arbejdsmarkedsuddannelser/madfremstilling-restaurant-kantine-og-catering/baeredygtig-produktion-af-mad-og-foedevarer</v>
      </c>
    </row>
    <row r="50" spans="1:13" s="6" customFormat="1" ht="18.75" customHeight="1" x14ac:dyDescent="0.3">
      <c r="A50" s="9" t="s">
        <v>170</v>
      </c>
      <c r="B50" s="7" t="s">
        <v>177</v>
      </c>
      <c r="C50" s="7" t="s">
        <v>0</v>
      </c>
      <c r="D50" s="7">
        <v>48771</v>
      </c>
      <c r="E50" s="8">
        <v>3</v>
      </c>
      <c r="F50" s="7"/>
      <c r="G50" t="s">
        <v>505</v>
      </c>
      <c r="H50" t="str">
        <f t="shared" si="0"/>
        <v xml:space="preserve">Bæredygtighed i storkøkkener </v>
      </c>
      <c r="I50" t="str">
        <f t="shared" si="4"/>
        <v xml:space="preserve">https://www.ug.dk/search/Bæredygtighed i storkøkkener </v>
      </c>
      <c r="J50" s="92" t="str">
        <f t="shared" si="1"/>
        <v xml:space="preserve">https://www.ug.dk/search/Bæredygtighed i storkøkkener </v>
      </c>
      <c r="K50" s="121" t="str">
        <f t="shared" si="5"/>
        <v>https://www.ug.dk/voksen-og-efteruddannelser/arbejdsmarkedsuddannelser/mad-til-grupper-med-varierede-behov-for-ernaering/baeredygtighed-i-storkoekkener-0</v>
      </c>
      <c r="L50" s="6" t="s">
        <v>582</v>
      </c>
      <c r="M50" s="6" t="str">
        <f>VLOOKUP(B50,'Ark2'!$B$1:$H$267,7,0)</f>
        <v>https://www.ug.dk/voksen-og-efteruddannelser/arbejdsmarkedsuddannelser/mad-til-grupper-med-varierede-behov-for-ernaering/baeredygtighed-i-storkoekkener-0</v>
      </c>
    </row>
    <row r="51" spans="1:13" s="6" customFormat="1" ht="18.75" customHeight="1" x14ac:dyDescent="0.3">
      <c r="A51" s="9" t="s">
        <v>170</v>
      </c>
      <c r="B51" s="7" t="s">
        <v>199</v>
      </c>
      <c r="C51" s="7" t="s">
        <v>0</v>
      </c>
      <c r="D51" s="7">
        <v>49844</v>
      </c>
      <c r="E51" s="8">
        <v>2</v>
      </c>
      <c r="F51" s="7"/>
      <c r="G51" t="s">
        <v>505</v>
      </c>
      <c r="H51" t="str">
        <f t="shared" si="0"/>
        <v>Bæredygtighed i værtskab, service og oplevelser</v>
      </c>
      <c r="I51" t="str">
        <f t="shared" si="4"/>
        <v>https://www.ug.dk/search/Bæredygtighed i værtskab, service og oplevelser</v>
      </c>
      <c r="J51" s="92" t="str">
        <f t="shared" si="1"/>
        <v>https://www.ug.dk/search/Bæredygtighed i værtskab, service og oplevelser</v>
      </c>
      <c r="K51" s="121" t="str">
        <f t="shared" si="5"/>
        <v>https://www.ug.dk/voksen-og-efteruddannelser/arbejdsmarkedsuddannelser/reception-servering-og-service/baeredygtighed-i-vaertskab-service-og-oplevelser</v>
      </c>
      <c r="L51" s="6" t="s">
        <v>583</v>
      </c>
      <c r="M51" s="6" t="str">
        <f>VLOOKUP(B51,'Ark2'!$B$1:$H$267,7,0)</f>
        <v>https://www.ug.dk/voksen-og-efteruddannelser/arbejdsmarkedsuddannelser/reception-servering-og-service/baeredygtighed-i-vaertskab-service-og-oplevelser</v>
      </c>
    </row>
    <row r="52" spans="1:13" s="6" customFormat="1" ht="18.75" customHeight="1" x14ac:dyDescent="0.3">
      <c r="A52" s="9" t="s">
        <v>170</v>
      </c>
      <c r="B52" s="7" t="s">
        <v>178</v>
      </c>
      <c r="C52" s="7" t="s">
        <v>0</v>
      </c>
      <c r="D52" s="7">
        <v>49830</v>
      </c>
      <c r="E52" s="8">
        <v>3</v>
      </c>
      <c r="F52" s="7"/>
      <c r="G52" t="s">
        <v>505</v>
      </c>
      <c r="H52" t="str">
        <f t="shared" si="0"/>
        <v>Bæredygtighed ift. fødevarer, service &amp; oplevelser</v>
      </c>
      <c r="I52" t="str">
        <f t="shared" si="4"/>
        <v>https://www.ug.dk/search/Bæredygtighed ift. fødevarer, service &amp; oplevelser</v>
      </c>
      <c r="J52" s="92" t="str">
        <f t="shared" si="1"/>
        <v>https://www.ug.dk/search/Bæredygtighed ift. fødevarer, service &amp; oplevelser</v>
      </c>
      <c r="K52" s="121" t="str">
        <f t="shared" si="5"/>
        <v>https://www.ug.dk/voksen-og-efteruddannelser/arbejdsmarkedsuddannelser/madfremstilling-restaurant-kantine-og-catering/baeredygtighed-ift-foedevarer-service-oplevelser</v>
      </c>
      <c r="L52" s="6" t="s">
        <v>584</v>
      </c>
      <c r="M52" s="6" t="str">
        <f>VLOOKUP(B52,'Ark2'!$B$1:$H$267,7,0)</f>
        <v>https://www.ug.dk/voksen-og-efteruddannelser/arbejdsmarkedsuddannelser/madfremstilling-restaurant-kantine-og-catering/baeredygtighed-ift-foedevarer-service-oplevelser</v>
      </c>
    </row>
    <row r="53" spans="1:13" s="6" customFormat="1" ht="18.75" customHeight="1" x14ac:dyDescent="0.3">
      <c r="A53" s="9" t="s">
        <v>170</v>
      </c>
      <c r="B53" s="7" t="s">
        <v>200</v>
      </c>
      <c r="C53" s="7" t="s">
        <v>0</v>
      </c>
      <c r="D53" s="7">
        <v>49852</v>
      </c>
      <c r="E53" s="8">
        <v>2</v>
      </c>
      <c r="F53" s="7"/>
      <c r="G53" t="s">
        <v>505</v>
      </c>
      <c r="H53" t="str">
        <f t="shared" si="0"/>
        <v>Det klimavenlige køkken</v>
      </c>
      <c r="I53" t="str">
        <f t="shared" si="4"/>
        <v>https://www.ug.dk/search/Det klimavenlige køkken</v>
      </c>
      <c r="J53" s="92" t="str">
        <f t="shared" si="1"/>
        <v>https://www.ug.dk/search/Det klimavenlige køkken</v>
      </c>
      <c r="K53" s="121" t="str">
        <f t="shared" si="5"/>
        <v>https://www.ug.dk/voksen-og-efteruddannelser/arbejdsmarkedsuddannelser/madfremstilling-restaurant-kantine-og-catering/det-klimavenlige-koekken</v>
      </c>
      <c r="L53" s="6" t="s">
        <v>585</v>
      </c>
      <c r="M53" s="6" t="str">
        <f>VLOOKUP(B53,'Ark2'!$B$1:$H$267,7,0)</f>
        <v>https://www.ug.dk/voksen-og-efteruddannelser/arbejdsmarkedsuddannelser/madfremstilling-restaurant-kantine-og-catering/det-klimavenlige-koekken</v>
      </c>
    </row>
    <row r="54" spans="1:13" s="6" customFormat="1" ht="18.75" customHeight="1" x14ac:dyDescent="0.3">
      <c r="A54" s="9" t="s">
        <v>170</v>
      </c>
      <c r="B54" s="7" t="s">
        <v>1</v>
      </c>
      <c r="C54" s="7" t="s">
        <v>0</v>
      </c>
      <c r="D54" s="7">
        <v>45571</v>
      </c>
      <c r="E54" s="8">
        <v>10</v>
      </c>
      <c r="F54" s="7"/>
      <c r="G54" t="s">
        <v>505</v>
      </c>
      <c r="H54" t="str">
        <f t="shared" si="0"/>
        <v>Fagunderstøttende dansk som andetsprog F/I</v>
      </c>
      <c r="I54" t="str">
        <f t="shared" si="4"/>
        <v>https://www.ug.dk/search/Fagunderstøttende dansk som andetsprog F/I</v>
      </c>
      <c r="J54" s="92" t="str">
        <f t="shared" si="1"/>
        <v>https://www.ug.dk/search/Fagunderstøttende dansk som andetsprog F/I</v>
      </c>
      <c r="K54" s="121" t="str">
        <f t="shared" si="5"/>
        <v>https://www.ug.dk/voksen-og-efteruddannelser/arbejdsmarkedsuddannelser/obligatorisk-faelleskatalog/fagunderstoettende-dansk-som-andetsprog-fi</v>
      </c>
      <c r="L54" s="6" t="s">
        <v>551</v>
      </c>
      <c r="M54" s="6" t="str">
        <f>VLOOKUP(B54,'Ark2'!$B$1:$H$267,7,0)</f>
        <v>https://www.ug.dk/voksen-og-efteruddannelser/arbejdsmarkedsuddannelser/obligatorisk-faelleskatalog/fagunderstoettende-dansk-som-andetsprog-fi</v>
      </c>
    </row>
    <row r="55" spans="1:13" s="6" customFormat="1" ht="18.75" customHeight="1" x14ac:dyDescent="0.3">
      <c r="A55" s="9" t="s">
        <v>170</v>
      </c>
      <c r="B55" s="7" t="s">
        <v>193</v>
      </c>
      <c r="C55" s="7" t="s">
        <v>0</v>
      </c>
      <c r="D55" s="7">
        <v>20850</v>
      </c>
      <c r="E55" s="8">
        <v>4</v>
      </c>
      <c r="F55" s="7"/>
      <c r="G55" t="s">
        <v>505</v>
      </c>
      <c r="H55" t="str">
        <f t="shared" si="0"/>
        <v>Fødevarehygiejne og egenkontrol</v>
      </c>
      <c r="I55" t="str">
        <f t="shared" si="4"/>
        <v>https://www.ug.dk/search/Fødevarehygiejne og egenkontrol</v>
      </c>
      <c r="J55" s="92" t="str">
        <f t="shared" si="1"/>
        <v>https://www.ug.dk/search/Fødevarehygiejne og egenkontrol</v>
      </c>
      <c r="K55" s="121" t="str">
        <f t="shared" si="5"/>
        <v>https://www.ug.dk/voksen-og-efteruddannelser/arbejdsmarkedsuddannelser/madfremstilling-restaurant-kantine-og-catering/foedevarehygiejne-og-egenkontrol</v>
      </c>
      <c r="L55" s="6" t="s">
        <v>586</v>
      </c>
      <c r="M55" s="6" t="str">
        <f>VLOOKUP(B55,'Ark2'!$B$1:$H$267,7,0)</f>
        <v>https://www.ug.dk/voksen-og-efteruddannelser/arbejdsmarkedsuddannelser/madfremstilling-restaurant-kantine-og-catering/foedevarehygiejne-og-egenkontrol</v>
      </c>
    </row>
    <row r="56" spans="1:13" s="6" customFormat="1" ht="18.75" customHeight="1" x14ac:dyDescent="0.3">
      <c r="A56" s="9" t="s">
        <v>170</v>
      </c>
      <c r="B56" s="7" t="s">
        <v>195</v>
      </c>
      <c r="C56" s="7" t="s">
        <v>0</v>
      </c>
      <c r="D56" s="7">
        <v>20864</v>
      </c>
      <c r="E56" s="8">
        <v>3</v>
      </c>
      <c r="F56" s="7"/>
      <c r="G56" t="s">
        <v>505</v>
      </c>
      <c r="H56" t="str">
        <f t="shared" si="0"/>
        <v>Grundlæggende kostberegning</v>
      </c>
      <c r="I56" t="str">
        <f t="shared" si="4"/>
        <v>https://www.ug.dk/search/Grundlæggende kostberegning</v>
      </c>
      <c r="J56" s="92" t="str">
        <f t="shared" si="1"/>
        <v>https://www.ug.dk/search/Grundlæggende kostberegning</v>
      </c>
      <c r="K56" s="121" t="str">
        <f t="shared" si="5"/>
        <v>https://www.ug.dk/voksen-og-efteruddannelser/arbejdsmarkedsuddannelser/mad-til-grupper-med-varierede-behov-for-ernaering/grundlaeggende-kostberegning-0</v>
      </c>
      <c r="L56" s="6" t="s">
        <v>587</v>
      </c>
      <c r="M56" s="6" t="str">
        <f>VLOOKUP(B56,'Ark2'!$B$1:$H$267,7,0)</f>
        <v>https://www.ug.dk/voksen-og-efteruddannelser/arbejdsmarkedsuddannelser/mad-til-grupper-med-varierede-behov-for-ernaering/grundlaeggende-kostberegning-0</v>
      </c>
    </row>
    <row r="57" spans="1:13" s="6" customFormat="1" ht="18.75" customHeight="1" x14ac:dyDescent="0.3">
      <c r="A57" s="9" t="s">
        <v>170</v>
      </c>
      <c r="B57" s="7" t="s">
        <v>190</v>
      </c>
      <c r="C57" s="7" t="s">
        <v>0</v>
      </c>
      <c r="D57" s="7">
        <v>20841</v>
      </c>
      <c r="E57" s="8">
        <v>5</v>
      </c>
      <c r="F57" s="7"/>
      <c r="G57" t="s">
        <v>505</v>
      </c>
      <c r="H57" t="str">
        <f t="shared" si="0"/>
        <v>Grundtilberedning</v>
      </c>
      <c r="I57" t="str">
        <f t="shared" si="4"/>
        <v>https://www.ug.dk/search/Grundtilberedning</v>
      </c>
      <c r="J57" s="92" t="str">
        <f t="shared" si="1"/>
        <v>https://www.ug.dk/search/Grundtilberedning</v>
      </c>
      <c r="K57" s="121" t="str">
        <f t="shared" si="5"/>
        <v>https://www.ug.dk/voksen-og-efteruddannelser/arbejdsmarkedsuddannelser/madfremstilling-restaurant-kantine-og-catering/grundtilberedning</v>
      </c>
      <c r="L57" s="6" t="s">
        <v>588</v>
      </c>
      <c r="M57" s="6" t="str">
        <f>VLOOKUP(B57,'Ark2'!$B$1:$H$267,7,0)</f>
        <v>https://www.ug.dk/voksen-og-efteruddannelser/arbejdsmarkedsuddannelser/madfremstilling-restaurant-kantine-og-catering/grundtilberedning</v>
      </c>
    </row>
    <row r="58" spans="1:13" s="6" customFormat="1" ht="18.75" customHeight="1" x14ac:dyDescent="0.3">
      <c r="A58" s="9" t="s">
        <v>170</v>
      </c>
      <c r="B58" s="7" t="s">
        <v>175</v>
      </c>
      <c r="C58" s="7" t="s">
        <v>0</v>
      </c>
      <c r="D58" s="7">
        <v>21570</v>
      </c>
      <c r="E58" s="8">
        <v>1</v>
      </c>
      <c r="F58" s="7"/>
      <c r="G58" t="s">
        <v>505</v>
      </c>
      <c r="H58" t="str">
        <f t="shared" si="0"/>
        <v>Grønt smørrebrød i professionelle køkkener</v>
      </c>
      <c r="I58" t="str">
        <f t="shared" si="4"/>
        <v>https://www.ug.dk/search/Grønt smørrebrød i professionelle køkkener</v>
      </c>
      <c r="J58" s="92" t="str">
        <f t="shared" si="1"/>
        <v>https://www.ug.dk/search/Grønt smørrebrød i professionelle køkkener</v>
      </c>
      <c r="K58" s="121" t="str">
        <f t="shared" si="5"/>
        <v>https://www.ug.dk/voksen-og-efteruddannelser/arbejdsmarkedsuddannelser/mad-til-grupper-med-varierede-behov-for-ernaering/groent-smoerrebroed-i-professionelle-koekkener</v>
      </c>
      <c r="L58" s="6" t="s">
        <v>589</v>
      </c>
      <c r="M58" s="6" t="str">
        <f>VLOOKUP(B58,'Ark2'!$B$1:$H$267,7,0)</f>
        <v>https://www.ug.dk/voksen-og-efteruddannelser/arbejdsmarkedsuddannelser/mad-til-grupper-med-varierede-behov-for-ernaering/groent-smoerrebroed-i-professionelle-koekkener</v>
      </c>
    </row>
    <row r="59" spans="1:13" s="6" customFormat="1" ht="18.75" customHeight="1" x14ac:dyDescent="0.3">
      <c r="A59" s="9" t="s">
        <v>170</v>
      </c>
      <c r="B59" s="100" t="s">
        <v>527</v>
      </c>
      <c r="C59" s="7" t="s">
        <v>0</v>
      </c>
      <c r="D59" s="101">
        <v>20963</v>
      </c>
      <c r="E59" s="8">
        <v>2</v>
      </c>
      <c r="F59" s="7"/>
      <c r="G59" t="s">
        <v>505</v>
      </c>
      <c r="H59" t="str">
        <f t="shared" si="0"/>
        <v>Gæstebetjening: Kommunikation &amp; konflikthåndtering</v>
      </c>
      <c r="I59" t="str">
        <f t="shared" si="4"/>
        <v>https://www.ug.dk/search/Gæstebetjening: Kommunikation &amp; konflikthåndtering</v>
      </c>
      <c r="J59" s="92" t="str">
        <f t="shared" si="1"/>
        <v>https://www.ug.dk/search/Gæstebetjening: Kommunikation &amp; konflikthåndtering</v>
      </c>
      <c r="K59" s="121" t="str">
        <f t="shared" si="5"/>
        <v>https://www.ug.dk/voksen-og-efteruddannelser/arbejdsmarkedsuddannelser/reception-servering-og-service/gaestebetjening-kommunikation-konflikthaandtering</v>
      </c>
      <c r="L59" s="6" t="s">
        <v>590</v>
      </c>
      <c r="M59" s="6" t="str">
        <f>VLOOKUP(B59,'Ark2'!$B$1:$H$267,7,0)</f>
        <v>https://www.ug.dk/voksen-og-efteruddannelser/arbejdsmarkedsuddannelser/reception-servering-og-service/gaestebetjening-kommunikation-konflikthaandtering</v>
      </c>
    </row>
    <row r="60" spans="1:13" s="6" customFormat="1" ht="18.75" customHeight="1" x14ac:dyDescent="0.3">
      <c r="A60" s="9" t="s">
        <v>170</v>
      </c>
      <c r="B60" s="7" t="s">
        <v>201</v>
      </c>
      <c r="C60" s="7" t="s">
        <v>0</v>
      </c>
      <c r="D60" s="7">
        <v>49925</v>
      </c>
      <c r="E60" s="8">
        <v>3</v>
      </c>
      <c r="F60" s="7"/>
      <c r="G60" t="s">
        <v>505</v>
      </c>
      <c r="H60" t="str">
        <f t="shared" si="0"/>
        <v>Gæstevejledning om andre europæiske vine &amp; områder</v>
      </c>
      <c r="I60" t="str">
        <f t="shared" si="4"/>
        <v>https://www.ug.dk/search/Gæstevejledning om andre europæiske vine &amp; områder</v>
      </c>
      <c r="J60" s="92" t="str">
        <f t="shared" si="1"/>
        <v>https://www.ug.dk/search/Gæstevejledning om andre europæiske vine &amp; områder</v>
      </c>
      <c r="K60" s="121" t="str">
        <f t="shared" si="5"/>
        <v>https://www.ug.dk/voksen-og-efteruddannelser/arbejdsmarkedsuddannelser/reception-servering-og-service/gaestevejledning-om-andre-europaeiske-vine-omraader</v>
      </c>
      <c r="L60" s="6" t="s">
        <v>591</v>
      </c>
      <c r="M60" s="6" t="str">
        <f>VLOOKUP(B60,'Ark2'!$B$1:$H$267,7,0)</f>
        <v>https://www.ug.dk/voksen-og-efteruddannelser/arbejdsmarkedsuddannelser/reception-servering-og-service/gaestevejledning-om-andre-europaeiske-vine-omraader</v>
      </c>
    </row>
    <row r="61" spans="1:13" s="6" customFormat="1" ht="18.75" customHeight="1" x14ac:dyDescent="0.3">
      <c r="A61" s="9" t="s">
        <v>170</v>
      </c>
      <c r="B61" s="7" t="s">
        <v>187</v>
      </c>
      <c r="C61" s="7" t="s">
        <v>0</v>
      </c>
      <c r="D61" s="7">
        <v>48793</v>
      </c>
      <c r="E61" s="8">
        <v>2</v>
      </c>
      <c r="F61" s="7"/>
      <c r="G61" t="s">
        <v>505</v>
      </c>
      <c r="H61" t="str">
        <f t="shared" si="0"/>
        <v>Gæstevejledning om vinens dyrkning &amp; fremstilling</v>
      </c>
      <c r="I61" t="str">
        <f t="shared" si="4"/>
        <v>https://www.ug.dk/search/Gæstevejledning om vinens dyrkning &amp; fremstilling</v>
      </c>
      <c r="J61" s="92" t="str">
        <f t="shared" si="1"/>
        <v>https://www.ug.dk/search/Gæstevejledning om vinens dyrkning &amp; fremstilling</v>
      </c>
      <c r="K61" s="121" t="str">
        <f t="shared" si="5"/>
        <v>https://www.ug.dk/voksen-og-efteruddannelser/arbejdsmarkedsuddannelser/reception-servering-og-service/gaestevejledning-om-vinens-dyrkning-fremstilling</v>
      </c>
      <c r="L61" s="6" t="s">
        <v>592</v>
      </c>
      <c r="M61" s="6" t="str">
        <f>VLOOKUP(B61,'Ark2'!$B$1:$H$267,7,0)</f>
        <v>https://www.ug.dk/voksen-og-efteruddannelser/arbejdsmarkedsuddannelser/reception-servering-og-service/gaestevejledning-om-vinens-dyrkning-fremstilling</v>
      </c>
    </row>
    <row r="62" spans="1:13" s="6" customFormat="1" ht="18.75" customHeight="1" x14ac:dyDescent="0.3">
      <c r="A62" s="9" t="s">
        <v>170</v>
      </c>
      <c r="B62" s="7" t="s">
        <v>528</v>
      </c>
      <c r="C62" s="7" t="s">
        <v>0</v>
      </c>
      <c r="D62" s="7">
        <v>48867</v>
      </c>
      <c r="E62" s="8">
        <v>1</v>
      </c>
      <c r="F62" s="7"/>
      <c r="G62" t="s">
        <v>505</v>
      </c>
      <c r="H62" t="str">
        <f t="shared" si="0"/>
        <v>Håndtering af konflikter og klager fra gæsten 1 (udgår 30-09-2025)</v>
      </c>
      <c r="I62" t="str">
        <f t="shared" si="4"/>
        <v>https://www.ug.dk/search/Håndtering af konflikter og klager fra gæsten 1 (udgår 30-09-2025)</v>
      </c>
      <c r="J62" s="92" t="str">
        <f t="shared" si="1"/>
        <v>https://www.ug.dk/search/Håndtering af konflikter og klager fra gæsten 1 (udgår 30-09-2025)</v>
      </c>
      <c r="K62" s="121" t="str">
        <f t="shared" si="5"/>
        <v>https://www.ug.dk/voksen-og-efteruddannelser/arbejdsmarkedsuddannelser/reception-servering-og-service/haandtering-af-konflikter-og-klager-fra-gaesten-1</v>
      </c>
      <c r="L62" s="6" t="s">
        <v>593</v>
      </c>
      <c r="M62" s="6" t="str">
        <f>VLOOKUP(B62,'Ark2'!$B$1:$H$267,7,0)</f>
        <v>https://www.ug.dk/voksen-og-efteruddannelser/arbejdsmarkedsuddannelser/reception-servering-og-service/haandtering-af-konflikter-og-klager-fra-gaesten-1</v>
      </c>
    </row>
    <row r="63" spans="1:13" s="6" customFormat="1" ht="18.75" customHeight="1" x14ac:dyDescent="0.3">
      <c r="A63" s="9" t="s">
        <v>170</v>
      </c>
      <c r="B63" s="7" t="s">
        <v>182</v>
      </c>
      <c r="C63" s="7" t="s">
        <v>0</v>
      </c>
      <c r="D63" s="7">
        <v>21901</v>
      </c>
      <c r="E63" s="8">
        <v>5</v>
      </c>
      <c r="F63" s="7"/>
      <c r="G63" t="s">
        <v>505</v>
      </c>
      <c r="H63" t="str">
        <f t="shared" si="0"/>
        <v>Intro til madproduktion i professionelle køkkener</v>
      </c>
      <c r="I63" t="str">
        <f t="shared" si="4"/>
        <v>https://www.ug.dk/search/Intro til madproduktion i professionelle køkkener</v>
      </c>
      <c r="J63" s="92" t="str">
        <f t="shared" si="1"/>
        <v>https://www.ug.dk/search/Intro til madproduktion i professionelle køkkener</v>
      </c>
      <c r="K63" s="121" t="str">
        <f t="shared" si="5"/>
        <v>https://www.ug.dk/voksen-og-efteruddannelser/arbejdsmarkedsuddannelser/mad-til-grupper-med-varierede-behov-for-ernaering/intro-til-madproduktion-i-professionelle-koekkener</v>
      </c>
      <c r="L63" s="6" t="s">
        <v>594</v>
      </c>
      <c r="M63" s="6" t="str">
        <f>VLOOKUP(B63,'Ark2'!$B$1:$H$267,7,0)</f>
        <v>https://www.ug.dk/voksen-og-efteruddannelser/arbejdsmarkedsuddannelser/mad-til-grupper-med-varierede-behov-for-ernaering/intro-til-madproduktion-i-professionelle-koekkener</v>
      </c>
    </row>
    <row r="64" spans="1:13" s="6" customFormat="1" ht="18.75" customHeight="1" x14ac:dyDescent="0.3">
      <c r="A64" s="9" t="s">
        <v>170</v>
      </c>
      <c r="B64" s="7" t="s">
        <v>198</v>
      </c>
      <c r="C64" s="7" t="s">
        <v>0</v>
      </c>
      <c r="D64" s="7">
        <v>48872</v>
      </c>
      <c r="E64" s="8">
        <v>2</v>
      </c>
      <c r="F64" s="7"/>
      <c r="G64" t="s">
        <v>505</v>
      </c>
      <c r="H64" t="str">
        <f t="shared" si="0"/>
        <v>Kommunikation og serviceorienteret gæstebetjening</v>
      </c>
      <c r="I64" t="str">
        <f t="shared" si="4"/>
        <v>https://www.ug.dk/search/Kommunikation og serviceorienteret gæstebetjening</v>
      </c>
      <c r="J64" s="92" t="str">
        <f t="shared" si="1"/>
        <v>https://www.ug.dk/search/Kommunikation og serviceorienteret gæstebetjening</v>
      </c>
      <c r="K64" s="121" t="str">
        <f t="shared" si="5"/>
        <v>https://www.ug.dk/voksen-og-efteruddannelser/arbejdsmarkedsuddannelser/reception-servering-og-service/kommunikation-og-serviceorienteret-gaestebetjening</v>
      </c>
      <c r="L64" s="6" t="s">
        <v>595</v>
      </c>
      <c r="M64" s="6" t="str">
        <f>VLOOKUP(B64,'Ark2'!$B$1:$H$267,7,0)</f>
        <v>https://www.ug.dk/voksen-og-efteruddannelser/arbejdsmarkedsuddannelser/reception-servering-og-service/kommunikation-og-serviceorienteret-gaestebetjening</v>
      </c>
    </row>
    <row r="65" spans="1:13" s="6" customFormat="1" ht="18.75" customHeight="1" x14ac:dyDescent="0.3">
      <c r="A65" s="9" t="s">
        <v>170</v>
      </c>
      <c r="B65" s="7" t="s">
        <v>172</v>
      </c>
      <c r="C65" s="7" t="s">
        <v>0</v>
      </c>
      <c r="D65" s="7">
        <v>20875</v>
      </c>
      <c r="E65" s="8">
        <v>2</v>
      </c>
      <c r="F65" s="7"/>
      <c r="G65" t="s">
        <v>505</v>
      </c>
      <c r="H65" t="str">
        <f t="shared" si="0"/>
        <v>Mad til vegetarer og veganere 2</v>
      </c>
      <c r="I65" t="str">
        <f t="shared" si="4"/>
        <v>https://www.ug.dk/search/Mad til vegetarer og veganere 2</v>
      </c>
      <c r="J65" s="92" t="str">
        <f t="shared" si="1"/>
        <v>https://www.ug.dk/search/Mad til vegetarer og veganere 2</v>
      </c>
      <c r="K65" s="121" t="str">
        <f t="shared" si="5"/>
        <v>https://www.ug.dk/voksen-og-efteruddannelser/arbejdsmarkedsuddannelser/mad-til-grupper-med-varierede-behov-for-ernaering/mad-til-vegetarer-og-veganere-2</v>
      </c>
      <c r="L65" s="6" t="s">
        <v>596</v>
      </c>
      <c r="M65" s="6" t="str">
        <f>VLOOKUP(B65,'Ark2'!$B$1:$H$267,7,0)</f>
        <v>https://www.ug.dk/voksen-og-efteruddannelser/arbejdsmarkedsuddannelser/mad-til-grupper-med-varierede-behov-for-ernaering/mad-til-vegetarer-og-veganere-2</v>
      </c>
    </row>
    <row r="66" spans="1:13" s="6" customFormat="1" ht="18.75" customHeight="1" x14ac:dyDescent="0.3">
      <c r="A66" s="9" t="s">
        <v>170</v>
      </c>
      <c r="B66" s="7" t="s">
        <v>174</v>
      </c>
      <c r="C66" s="7" t="s">
        <v>0</v>
      </c>
      <c r="D66" s="7">
        <v>21569</v>
      </c>
      <c r="E66" s="8">
        <v>1</v>
      </c>
      <c r="F66" s="7"/>
      <c r="G66" t="s">
        <v>505</v>
      </c>
      <c r="H66" t="str">
        <f t="shared" si="0"/>
        <v>Mere grønt i kendte retter i professionelle køkken</v>
      </c>
      <c r="I66" t="str">
        <f t="shared" si="4"/>
        <v>https://www.ug.dk/search/Mere grønt i kendte retter i professionelle køkken</v>
      </c>
      <c r="J66" s="92" t="str">
        <f t="shared" si="1"/>
        <v>https://www.ug.dk/search/Mere grønt i kendte retter i professionelle køkken</v>
      </c>
      <c r="K66" s="121" t="str">
        <f t="shared" si="5"/>
        <v>https://www.ug.dk/voksen-og-efteruddannelser/arbejdsmarkedsuddannelser/mad-til-grupper-med-varierede-behov-for-ernaering/mere-groent-i-kendte-retter-i-professionelle-koekken</v>
      </c>
      <c r="L66" s="6" t="s">
        <v>597</v>
      </c>
      <c r="M66" s="6" t="str">
        <f>VLOOKUP(B66,'Ark2'!$B$1:$H$267,7,0)</f>
        <v>https://www.ug.dk/voksen-og-efteruddannelser/arbejdsmarkedsuddannelser/mad-til-grupper-med-varierede-behov-for-ernaering/mere-groent-i-kendte-retter-i-professionelle-koekken</v>
      </c>
    </row>
    <row r="67" spans="1:13" s="6" customFormat="1" ht="18.75" customHeight="1" x14ac:dyDescent="0.3">
      <c r="A67" s="9" t="s">
        <v>170</v>
      </c>
      <c r="B67" s="7" t="s">
        <v>174</v>
      </c>
      <c r="C67" s="7" t="s">
        <v>0</v>
      </c>
      <c r="D67" s="7">
        <v>21569</v>
      </c>
      <c r="E67" s="8">
        <v>1</v>
      </c>
      <c r="F67" s="7"/>
      <c r="G67" t="s">
        <v>505</v>
      </c>
      <c r="H67" t="str">
        <f t="shared" ref="H67:H130" si="6">B67</f>
        <v>Mere grønt i kendte retter i professionelle køkken</v>
      </c>
      <c r="I67" t="str">
        <f t="shared" si="4"/>
        <v>https://www.ug.dk/search/Mere grønt i kendte retter i professionelle køkken</v>
      </c>
      <c r="J67" s="92" t="str">
        <f t="shared" ref="J67:J130" si="7">HYPERLINK(I67)</f>
        <v>https://www.ug.dk/search/Mere grønt i kendte retter i professionelle køkken</v>
      </c>
      <c r="K67" s="121" t="str">
        <f t="shared" si="5"/>
        <v>https://www.ug.dk/voksen-og-efteruddannelser/arbejdsmarkedsuddannelser/mad-til-grupper-med-varierede-behov-for-ernaering/mere-groent-i-kendte-retter-i-professionelle-koekken</v>
      </c>
      <c r="L67" s="6" t="s">
        <v>597</v>
      </c>
      <c r="M67" s="6" t="str">
        <f>VLOOKUP(B67,'Ark2'!$B$1:$H$267,7,0)</f>
        <v>https://www.ug.dk/voksen-og-efteruddannelser/arbejdsmarkedsuddannelser/mad-til-grupper-med-varierede-behov-for-ernaering/mere-groent-i-kendte-retter-i-professionelle-koekken</v>
      </c>
    </row>
    <row r="68" spans="1:13" s="6" customFormat="1" ht="18.75" customHeight="1" x14ac:dyDescent="0.3">
      <c r="A68" s="9" t="s">
        <v>170</v>
      </c>
      <c r="B68" s="7" t="s">
        <v>173</v>
      </c>
      <c r="C68" s="7" t="s">
        <v>0</v>
      </c>
      <c r="D68" s="7">
        <v>21567</v>
      </c>
      <c r="E68" s="8">
        <v>3</v>
      </c>
      <c r="F68" s="7"/>
      <c r="G68" t="s">
        <v>505</v>
      </c>
      <c r="H68" t="str">
        <f t="shared" si="6"/>
        <v xml:space="preserve">Plantebaseret mad i professionelle køkkener </v>
      </c>
      <c r="I68" t="str">
        <f t="shared" si="4"/>
        <v xml:space="preserve">https://www.ug.dk/search/Plantebaseret mad i professionelle køkkener </v>
      </c>
      <c r="J68" s="92" t="str">
        <f t="shared" si="7"/>
        <v xml:space="preserve">https://www.ug.dk/search/Plantebaseret mad i professionelle køkkener </v>
      </c>
      <c r="K68" s="121" t="str">
        <f t="shared" si="5"/>
        <v>https://www.ug.dk/voksen-og-efteruddannelser/arbejdsmarkedsuddannelser/mad-til-grupper-med-varierede-behov-for-ernaering/plantebaseret-mad-i-professionelle-koekkener</v>
      </c>
      <c r="L68" s="6" t="s">
        <v>598</v>
      </c>
      <c r="M68" s="6" t="str">
        <f>VLOOKUP(B68,'Ark2'!$B$1:$H$267,7,0)</f>
        <v>https://www.ug.dk/voksen-og-efteruddannelser/arbejdsmarkedsuddannelser/mad-til-grupper-med-varierede-behov-for-ernaering/plantebaseret-mad-i-professionelle-koekkener</v>
      </c>
    </row>
    <row r="69" spans="1:13" s="6" customFormat="1" ht="18.75" customHeight="1" x14ac:dyDescent="0.3">
      <c r="A69" s="9" t="s">
        <v>170</v>
      </c>
      <c r="B69" s="7" t="s">
        <v>176</v>
      </c>
      <c r="C69" s="7" t="s">
        <v>0</v>
      </c>
      <c r="D69" s="7">
        <v>21568</v>
      </c>
      <c r="E69" s="8">
        <v>1</v>
      </c>
      <c r="F69" s="7"/>
      <c r="G69" t="s">
        <v>505</v>
      </c>
      <c r="H69" t="str">
        <f t="shared" si="6"/>
        <v>Plantefars i professionelle køkkener</v>
      </c>
      <c r="I69" t="str">
        <f t="shared" si="4"/>
        <v>https://www.ug.dk/search/Plantefars i professionelle køkkener</v>
      </c>
      <c r="J69" s="92" t="str">
        <f t="shared" si="7"/>
        <v>https://www.ug.dk/search/Plantefars i professionelle køkkener</v>
      </c>
      <c r="K69" s="121" t="str">
        <f t="shared" si="5"/>
        <v>https://www.ug.dk/voksen-og-efteruddannelser/arbejdsmarkedsuddannelser/mad-til-grupper-med-varierede-behov-for-ernaering/plantefars-i-professionelle-koekkener</v>
      </c>
      <c r="L69" s="6" t="s">
        <v>599</v>
      </c>
      <c r="M69" s="6" t="str">
        <f>VLOOKUP(B69,'Ark2'!$B$1:$H$267,7,0)</f>
        <v>https://www.ug.dk/voksen-og-efteruddannelser/arbejdsmarkedsuddannelser/mad-til-grupper-med-varierede-behov-for-ernaering/plantefars-i-professionelle-koekkener</v>
      </c>
    </row>
    <row r="70" spans="1:13" s="6" customFormat="1" ht="18.75" customHeight="1" x14ac:dyDescent="0.3">
      <c r="A70" s="9" t="s">
        <v>170</v>
      </c>
      <c r="B70" s="7" t="s">
        <v>196</v>
      </c>
      <c r="C70" s="7" t="s">
        <v>0</v>
      </c>
      <c r="D70" s="7">
        <v>20883</v>
      </c>
      <c r="E70" s="8">
        <v>2</v>
      </c>
      <c r="F70" s="7"/>
      <c r="G70" t="s">
        <v>505</v>
      </c>
      <c r="H70" t="str">
        <f t="shared" si="6"/>
        <v>Reduktion af madspild 1</v>
      </c>
      <c r="I70" t="str">
        <f t="shared" si="4"/>
        <v>https://www.ug.dk/search/Reduktion af madspild 1</v>
      </c>
      <c r="J70" s="92" t="str">
        <f t="shared" si="7"/>
        <v>https://www.ug.dk/search/Reduktion af madspild 1</v>
      </c>
      <c r="K70" s="121" t="str">
        <f t="shared" si="5"/>
        <v>https://www.ug.dk/voksen-og-efteruddannelser/arbejdsmarkedsuddannelser/mad-til-grupper-med-varierede-behov-for-ernaering/reduktion-af-madspild-1-0</v>
      </c>
      <c r="L70" s="6" t="s">
        <v>600</v>
      </c>
      <c r="M70" s="6" t="str">
        <f>VLOOKUP(B70,'Ark2'!$B$1:$H$267,7,0)</f>
        <v>https://www.ug.dk/voksen-og-efteruddannelser/arbejdsmarkedsuddannelser/mad-til-grupper-med-varierede-behov-for-ernaering/reduktion-af-madspild-1-0</v>
      </c>
    </row>
    <row r="71" spans="1:13" s="6" customFormat="1" ht="18.75" customHeight="1" x14ac:dyDescent="0.3">
      <c r="A71" s="9" t="s">
        <v>170</v>
      </c>
      <c r="B71" s="7" t="s">
        <v>186</v>
      </c>
      <c r="C71" s="7" t="s">
        <v>0</v>
      </c>
      <c r="D71" s="7">
        <v>48826</v>
      </c>
      <c r="E71" s="8">
        <v>2</v>
      </c>
      <c r="F71" s="7"/>
      <c r="G71" t="s">
        <v>505</v>
      </c>
      <c r="H71" t="str">
        <f t="shared" si="6"/>
        <v>Råvarer i køkkenet - trin 1</v>
      </c>
      <c r="I71" t="str">
        <f t="shared" si="4"/>
        <v>https://www.ug.dk/search/Råvarer i køkkenet - trin 1</v>
      </c>
      <c r="J71" s="92" t="str">
        <f t="shared" si="7"/>
        <v>https://www.ug.dk/search/Råvarer i køkkenet - trin 1</v>
      </c>
      <c r="K71" s="121" t="str">
        <f t="shared" si="5"/>
        <v>https://www.ug.dk/voksen-og-efteruddannelser/arbejdsmarkedsuddannelser/madfremstilling-restaurant-kantine-og-catering/raavarer-i-koekkenet-trin-1</v>
      </c>
      <c r="L71" s="6" t="s">
        <v>601</v>
      </c>
      <c r="M71" s="6" t="str">
        <f>VLOOKUP(B71,'Ark2'!$B$1:$H$267,7,0)</f>
        <v>https://www.ug.dk/voksen-og-efteruddannelser/arbejdsmarkedsuddannelser/madfremstilling-restaurant-kantine-og-catering/raavarer-i-koekkenet-trin-1</v>
      </c>
    </row>
    <row r="72" spans="1:13" s="6" customFormat="1" ht="18.75" customHeight="1" x14ac:dyDescent="0.3">
      <c r="A72" s="9" t="s">
        <v>170</v>
      </c>
      <c r="B72" s="102" t="s">
        <v>529</v>
      </c>
      <c r="C72" s="7" t="s">
        <v>0</v>
      </c>
      <c r="D72" s="102">
        <v>20938</v>
      </c>
      <c r="E72" s="8">
        <v>2</v>
      </c>
      <c r="F72" s="7"/>
      <c r="G72" t="s">
        <v>505</v>
      </c>
      <c r="H72" t="str">
        <f t="shared" si="6"/>
        <v>Salg i gæstebetjeningen 1</v>
      </c>
      <c r="I72" t="str">
        <f t="shared" si="4"/>
        <v>https://www.ug.dk/search/Salg i gæstebetjeningen 1</v>
      </c>
      <c r="J72" s="92" t="str">
        <f t="shared" si="7"/>
        <v>https://www.ug.dk/search/Salg i gæstebetjeningen 1</v>
      </c>
      <c r="K72" s="121" t="str">
        <f t="shared" si="5"/>
        <v>https://www.ug.dk/voksen-og-efteruddannelser/arbejdsmarkedsuddannelser/reception-servering-og-service/salg-i-gaestebetjeningen-1</v>
      </c>
      <c r="L72" s="6" t="s">
        <v>602</v>
      </c>
      <c r="M72" s="6" t="str">
        <f>VLOOKUP(B72,'Ark2'!$B$1:$H$267,7,0)</f>
        <v>https://www.ug.dk/voksen-og-efteruddannelser/arbejdsmarkedsuddannelser/reception-servering-og-service/salg-i-gaestebetjeningen-1</v>
      </c>
    </row>
    <row r="73" spans="1:13" s="6" customFormat="1" ht="18.75" customHeight="1" x14ac:dyDescent="0.3">
      <c r="A73" s="9" t="s">
        <v>170</v>
      </c>
      <c r="B73" s="7" t="s">
        <v>530</v>
      </c>
      <c r="C73" s="7" t="s">
        <v>0</v>
      </c>
      <c r="D73" s="7">
        <v>47692</v>
      </c>
      <c r="E73" s="8">
        <v>1</v>
      </c>
      <c r="F73" s="7"/>
      <c r="G73" t="s">
        <v>505</v>
      </c>
      <c r="H73" t="str">
        <f t="shared" si="6"/>
        <v>Salg og service i gæstebetjening (udgår 30-06-2025)</v>
      </c>
      <c r="I73" t="str">
        <f t="shared" si="4"/>
        <v>https://www.ug.dk/search/Salg og service i gæstebetjening (udgår 30-06-2025)</v>
      </c>
      <c r="J73" s="92" t="str">
        <f t="shared" si="7"/>
        <v>https://www.ug.dk/search/Salg og service i gæstebetjening (udgår 30-06-2025)</v>
      </c>
      <c r="M73" s="6">
        <f>VLOOKUP(B73,'Ark2'!$B$1:$H$267,7,0)</f>
        <v>0</v>
      </c>
    </row>
    <row r="74" spans="1:13" s="6" customFormat="1" ht="18.75" customHeight="1" x14ac:dyDescent="0.3">
      <c r="A74" s="9" t="s">
        <v>170</v>
      </c>
      <c r="B74" s="7" t="s">
        <v>183</v>
      </c>
      <c r="C74" s="7" t="s">
        <v>0</v>
      </c>
      <c r="D74" s="7">
        <v>43733</v>
      </c>
      <c r="E74" s="8">
        <v>2</v>
      </c>
      <c r="F74" s="7"/>
      <c r="G74" t="s">
        <v>505</v>
      </c>
      <c r="H74" t="str">
        <f t="shared" si="6"/>
        <v>Servering af øl, drinks og alkoholfrie drikke</v>
      </c>
      <c r="I74" t="str">
        <f t="shared" si="4"/>
        <v>https://www.ug.dk/search/Servering af øl, drinks og alkoholfrie drikke</v>
      </c>
      <c r="J74" s="92" t="str">
        <f t="shared" si="7"/>
        <v>https://www.ug.dk/search/Servering af øl, drinks og alkoholfrie drikke</v>
      </c>
      <c r="K74" s="117" t="str">
        <f t="shared" ref="K74:K90" si="8">HYPERLINK(L74)</f>
        <v>https://www.ug.dk/voksen-og-efteruddannelser/arbejdsmarkedsuddannelser/reception-servering-og-service/servering-af-oel-drinks-og-alkoholfrie-drikke</v>
      </c>
      <c r="L74" s="6" t="s">
        <v>603</v>
      </c>
      <c r="M74" s="6" t="str">
        <f>VLOOKUP(B74,'Ark2'!$B$1:$H$267,7,0)</f>
        <v>https://www.ug.dk/voksen-og-efteruddannelser/arbejdsmarkedsuddannelser/reception-servering-og-service/servering-af-oel-drinks-og-alkoholfrie-drikke</v>
      </c>
    </row>
    <row r="75" spans="1:13" s="6" customFormat="1" ht="18.75" customHeight="1" x14ac:dyDescent="0.3">
      <c r="A75" s="9" t="s">
        <v>170</v>
      </c>
      <c r="B75" s="7" t="s">
        <v>184</v>
      </c>
      <c r="C75" s="7" t="s">
        <v>0</v>
      </c>
      <c r="D75" s="7">
        <v>20846</v>
      </c>
      <c r="E75" s="8">
        <v>3</v>
      </c>
      <c r="F75" s="7"/>
      <c r="G75" t="s">
        <v>505</v>
      </c>
      <c r="H75" t="str">
        <f t="shared" si="6"/>
        <v>Tilberedning af kolde og lune anretninger</v>
      </c>
      <c r="I75" t="str">
        <f t="shared" si="4"/>
        <v>https://www.ug.dk/search/Tilberedning af kolde og lune anretninger</v>
      </c>
      <c r="J75" s="92" t="str">
        <f t="shared" si="7"/>
        <v>https://www.ug.dk/search/Tilberedning af kolde og lune anretninger</v>
      </c>
      <c r="K75" s="117" t="str">
        <f t="shared" si="8"/>
        <v>https://www.ug.dk/voksen-og-efteruddannelser/arbejdsmarkedsuddannelser/madfremstilling-restaurant-kantine-og-catering/tilberedning-af-kolde-og-lune-anretninger</v>
      </c>
      <c r="L75" s="6" t="s">
        <v>604</v>
      </c>
      <c r="M75" s="6" t="str">
        <f>VLOOKUP(B75,'Ark2'!$B$1:$H$267,7,0)</f>
        <v>https://www.ug.dk/voksen-og-efteruddannelser/arbejdsmarkedsuddannelser/madfremstilling-restaurant-kantine-og-catering/tilberedning-af-kolde-og-lune-anretninger</v>
      </c>
    </row>
    <row r="76" spans="1:13" s="6" customFormat="1" ht="18.75" customHeight="1" x14ac:dyDescent="0.3">
      <c r="A76" s="9" t="s">
        <v>170</v>
      </c>
      <c r="B76" s="7" t="s">
        <v>181</v>
      </c>
      <c r="C76" s="7" t="s">
        <v>0</v>
      </c>
      <c r="D76" s="7">
        <v>20872</v>
      </c>
      <c r="E76" s="8">
        <v>5</v>
      </c>
      <c r="F76" s="7"/>
      <c r="G76" t="s">
        <v>505</v>
      </c>
      <c r="H76" t="str">
        <f t="shared" si="6"/>
        <v xml:space="preserve">Tilberedningsmetoder og fremstilling af mad </v>
      </c>
      <c r="I76" t="str">
        <f t="shared" si="4"/>
        <v xml:space="preserve">https://www.ug.dk/search/Tilberedningsmetoder og fremstilling af mad </v>
      </c>
      <c r="J76" s="92" t="str">
        <f t="shared" si="7"/>
        <v xml:space="preserve">https://www.ug.dk/search/Tilberedningsmetoder og fremstilling af mad </v>
      </c>
      <c r="K76" s="117" t="str">
        <f t="shared" si="8"/>
        <v>https://www.ug.dk/voksen-og-efteruddannelser/arbejdsmarkedsuddannelser/mad-til-grupper-med-varierede-behov-for-ernaering/tilberedningsmetoder-og-fremstilling-af-mad</v>
      </c>
      <c r="L76" s="6" t="s">
        <v>605</v>
      </c>
      <c r="M76" s="6" t="str">
        <f>VLOOKUP(B76,'Ark2'!$B$1:$H$267,7,0)</f>
        <v>https://www.ug.dk/voksen-og-efteruddannelser/arbejdsmarkedsuddannelser/mad-til-grupper-med-varierede-behov-for-ernaering/tilberedningsmetoder-og-fremstilling-af-mad</v>
      </c>
    </row>
    <row r="77" spans="1:13" s="6" customFormat="1" ht="18.75" customHeight="1" x14ac:dyDescent="0.3">
      <c r="A77" s="9" t="s">
        <v>170</v>
      </c>
      <c r="B77" s="7" t="s">
        <v>188</v>
      </c>
      <c r="C77" s="7" t="s">
        <v>0</v>
      </c>
      <c r="D77" s="7">
        <v>20818</v>
      </c>
      <c r="E77" s="8">
        <v>2</v>
      </c>
      <c r="F77" s="7"/>
      <c r="G77" t="s">
        <v>505</v>
      </c>
      <c r="H77" t="str">
        <f t="shared" si="6"/>
        <v>Tjenerens præsentationsteknikker</v>
      </c>
      <c r="I77" t="str">
        <f t="shared" si="4"/>
        <v>https://www.ug.dk/search/Tjenerens præsentationsteknikker</v>
      </c>
      <c r="J77" s="92" t="str">
        <f t="shared" si="7"/>
        <v>https://www.ug.dk/search/Tjenerens præsentationsteknikker</v>
      </c>
      <c r="K77" s="117" t="str">
        <f t="shared" si="8"/>
        <v>https://www.ug.dk/voksen-og-efteruddannelser/arbejdsmarkedsuddannelser/reception-servering-og-service/tjenerens-praesentationsteknikker</v>
      </c>
      <c r="L77" s="6" t="s">
        <v>606</v>
      </c>
      <c r="M77" s="6" t="str">
        <f>VLOOKUP(B77,'Ark2'!$B$1:$H$267,7,0)</f>
        <v>https://www.ug.dk/voksen-og-efteruddannelser/arbejdsmarkedsuddannelser/reception-servering-og-service/tjenerens-praesentationsteknikker</v>
      </c>
    </row>
    <row r="78" spans="1:13" s="6" customFormat="1" ht="18.75" customHeight="1" x14ac:dyDescent="0.3">
      <c r="A78" s="9" t="s">
        <v>170</v>
      </c>
      <c r="B78" s="7" t="s">
        <v>192</v>
      </c>
      <c r="C78" s="7" t="s">
        <v>0</v>
      </c>
      <c r="D78" s="7">
        <v>20843</v>
      </c>
      <c r="E78" s="8">
        <v>3</v>
      </c>
      <c r="F78" s="7"/>
      <c r="G78" t="s">
        <v>505</v>
      </c>
      <c r="H78" t="str">
        <f t="shared" si="6"/>
        <v>Udvidet råvarekendskab</v>
      </c>
      <c r="I78" t="str">
        <f t="shared" si="4"/>
        <v>https://www.ug.dk/search/Udvidet råvarekendskab</v>
      </c>
      <c r="J78" s="92" t="str">
        <f t="shared" si="7"/>
        <v>https://www.ug.dk/search/Udvidet råvarekendskab</v>
      </c>
      <c r="K78" s="117" t="str">
        <f t="shared" si="8"/>
        <v>https://www.ug.dk/voksen-og-efteruddannelser/arbejdsmarkedsuddannelser/madfremstilling-restaurant-kantine-og-catering/udvidet-raavarekendskab</v>
      </c>
      <c r="L78" s="6" t="s">
        <v>607</v>
      </c>
      <c r="M78" s="6" t="str">
        <f>VLOOKUP(B78,'Ark2'!$B$1:$H$267,7,0)</f>
        <v>https://www.ug.dk/voksen-og-efteruddannelser/arbejdsmarkedsuddannelser/madfremstilling-restaurant-kantine-og-catering/udvidet-raavarekendskab</v>
      </c>
    </row>
    <row r="79" spans="1:13" s="6" customFormat="1" ht="18.75" customHeight="1" x14ac:dyDescent="0.3">
      <c r="A79" s="96" t="s">
        <v>146</v>
      </c>
      <c r="B79" s="97" t="s">
        <v>159</v>
      </c>
      <c r="C79" s="97" t="s">
        <v>0</v>
      </c>
      <c r="D79" s="97">
        <v>21267</v>
      </c>
      <c r="E79" s="98">
        <v>5</v>
      </c>
      <c r="F79" s="97"/>
      <c r="G79" t="s">
        <v>505</v>
      </c>
      <c r="H79" t="str">
        <f t="shared" si="6"/>
        <v>Anhugning og komplekse løfteopgaver 1</v>
      </c>
      <c r="I79" t="str">
        <f t="shared" si="4"/>
        <v>https://www.ug.dk/search/Anhugning og komplekse løfteopgaver 1</v>
      </c>
      <c r="J79" s="92" t="str">
        <f t="shared" si="7"/>
        <v>https://www.ug.dk/search/Anhugning og komplekse løfteopgaver 1</v>
      </c>
      <c r="K79" s="117" t="str">
        <f t="shared" si="8"/>
        <v>https://www.ug.dk/voksen-og-efteruddannelser/arbejdsmarkedsuddannelser/betjening-af-travers-portalkran-og-riggerudstyr/anhugning-og-komplekse-loefteopgaver-1</v>
      </c>
      <c r="L79" s="6" t="s">
        <v>608</v>
      </c>
      <c r="M79" s="6" t="str">
        <f>VLOOKUP(B79,'Ark2'!$B$1:$H$267,7,0)</f>
        <v>https://www.ug.dk/voksen-og-efteruddannelser/arbejdsmarkedsuddannelser/betjening-af-travers-portalkran-og-riggerudstyr/anhugning-og-komplekse-loefteopgaver-1</v>
      </c>
    </row>
    <row r="80" spans="1:13" s="6" customFormat="1" ht="18.75" customHeight="1" x14ac:dyDescent="0.3">
      <c r="A80" s="96" t="s">
        <v>146</v>
      </c>
      <c r="B80" s="97" t="s">
        <v>157</v>
      </c>
      <c r="C80" s="97" t="s">
        <v>0</v>
      </c>
      <c r="D80" s="97">
        <v>45417</v>
      </c>
      <c r="E80" s="98">
        <v>3</v>
      </c>
      <c r="F80" s="97"/>
      <c r="G80" t="s">
        <v>505</v>
      </c>
      <c r="H80" t="str">
        <f t="shared" si="6"/>
        <v>Anvendelse af emballage for operatører</v>
      </c>
      <c r="I80" t="str">
        <f t="shared" si="4"/>
        <v>https://www.ug.dk/search/Anvendelse af emballage for operatører</v>
      </c>
      <c r="J80" s="92" t="str">
        <f t="shared" si="7"/>
        <v>https://www.ug.dk/search/Anvendelse af emballage for operatører</v>
      </c>
      <c r="K80" s="117" t="str">
        <f t="shared" si="8"/>
        <v>https://www.ug.dk/voksen-og-efteruddannelser/arbejdsmarkedsuddannelser/produktion-og-teknik-i-procesindustrien/anvendelse-af-emballage-for-operatoerer</v>
      </c>
      <c r="L80" s="6" t="s">
        <v>609</v>
      </c>
      <c r="M80" s="6" t="str">
        <f>VLOOKUP(B80,'Ark2'!$B$1:$H$267,7,0)</f>
        <v>https://www.ug.dk/voksen-og-efteruddannelser/arbejdsmarkedsuddannelser/produktion-og-teknik-i-procesindustrien/anvendelse-af-emballage-for-operatoerer</v>
      </c>
    </row>
    <row r="81" spans="1:13" s="6" customFormat="1" ht="18.75" customHeight="1" x14ac:dyDescent="0.3">
      <c r="A81" s="96" t="s">
        <v>146</v>
      </c>
      <c r="B81" s="97" t="s">
        <v>156</v>
      </c>
      <c r="C81" s="97" t="s">
        <v>0</v>
      </c>
      <c r="D81" s="97">
        <v>46748</v>
      </c>
      <c r="E81" s="98">
        <v>2</v>
      </c>
      <c r="F81" s="97"/>
      <c r="G81" t="s">
        <v>505</v>
      </c>
      <c r="H81" t="str">
        <f t="shared" si="6"/>
        <v>Anvendelse af lokalvisende procesmåleudstyr</v>
      </c>
      <c r="I81" t="str">
        <f t="shared" ref="I81:I90" si="9">CONCATENATE(G81,B81)</f>
        <v>https://www.ug.dk/search/Anvendelse af lokalvisende procesmåleudstyr</v>
      </c>
      <c r="J81" s="92" t="str">
        <f t="shared" si="7"/>
        <v>https://www.ug.dk/search/Anvendelse af lokalvisende procesmåleudstyr</v>
      </c>
      <c r="K81" s="117" t="str">
        <f t="shared" si="8"/>
        <v>https://www.ug.dk/voksen-og-efteruddannelser/arbejdsmarkedsuddannelser/produktion-og-teknik-i-procesindustrien/anvendelse-af-lokalvisende-procesmaaleudstyr</v>
      </c>
      <c r="L81" s="6" t="s">
        <v>610</v>
      </c>
      <c r="M81" s="6" t="str">
        <f>VLOOKUP(B81,'Ark2'!$B$1:$H$267,7,0)</f>
        <v>https://www.ug.dk/voksen-og-efteruddannelser/arbejdsmarkedsuddannelser/produktion-og-teknik-i-procesindustrien/anvendelse-af-lokalvisende-procesmaaleudstyr</v>
      </c>
    </row>
    <row r="82" spans="1:13" s="6" customFormat="1" ht="18.75" customHeight="1" x14ac:dyDescent="0.3">
      <c r="A82" s="96" t="s">
        <v>146</v>
      </c>
      <c r="B82" s="97" t="s">
        <v>155</v>
      </c>
      <c r="C82" s="97" t="s">
        <v>0</v>
      </c>
      <c r="D82" s="97">
        <v>44219</v>
      </c>
      <c r="E82" s="98">
        <v>5</v>
      </c>
      <c r="F82" s="97"/>
      <c r="G82" t="s">
        <v>505</v>
      </c>
      <c r="H82" t="str">
        <f t="shared" si="6"/>
        <v>Anvendelse af proceskemiske enhedsoperationer</v>
      </c>
      <c r="I82" t="str">
        <f t="shared" si="9"/>
        <v>https://www.ug.dk/search/Anvendelse af proceskemiske enhedsoperationer</v>
      </c>
      <c r="J82" s="92" t="str">
        <f t="shared" si="7"/>
        <v>https://www.ug.dk/search/Anvendelse af proceskemiske enhedsoperationer</v>
      </c>
      <c r="K82" s="117" t="str">
        <f t="shared" si="8"/>
        <v>https://www.ug.dk/voksen-og-efteruddannelser/arbejdsmarkedsuddannelser/produktion-og-teknik-i-procesindustrien/anvendelse-af-proceskemiske-enhedsoperationer</v>
      </c>
      <c r="L82" s="6" t="s">
        <v>611</v>
      </c>
      <c r="M82" s="6" t="str">
        <f>VLOOKUP(B82,'Ark2'!$B$1:$H$267,7,0)</f>
        <v>https://www.ug.dk/voksen-og-efteruddannelser/arbejdsmarkedsuddannelser/produktion-og-teknik-i-procesindustrien/anvendelse-af-proceskemiske-enhedsoperationer</v>
      </c>
    </row>
    <row r="83" spans="1:13" s="6" customFormat="1" ht="18.75" customHeight="1" x14ac:dyDescent="0.3">
      <c r="A83" s="96" t="s">
        <v>146</v>
      </c>
      <c r="B83" s="97" t="s">
        <v>169</v>
      </c>
      <c r="C83" s="97" t="s">
        <v>0</v>
      </c>
      <c r="D83" s="97">
        <v>49585</v>
      </c>
      <c r="E83" s="98">
        <v>3</v>
      </c>
      <c r="F83" s="97"/>
      <c r="G83" t="s">
        <v>505</v>
      </c>
      <c r="H83" t="str">
        <f t="shared" si="6"/>
        <v>Anvendt bryggeriteknik for operatører</v>
      </c>
      <c r="I83" t="str">
        <f t="shared" si="9"/>
        <v>https://www.ug.dk/search/Anvendt bryggeriteknik for operatører</v>
      </c>
      <c r="J83" s="92" t="str">
        <f t="shared" si="7"/>
        <v>https://www.ug.dk/search/Anvendt bryggeriteknik for operatører</v>
      </c>
      <c r="K83" s="117" t="str">
        <f t="shared" si="8"/>
        <v>https://www.ug.dk/voksen-og-efteruddannelser/arbejdsmarkedsuddannelser/produktion-af-levnedsmidler-nydelsesmidler-foder/anvendt-bryggeriteknik-for-operatoerer</v>
      </c>
      <c r="L83" s="6" t="s">
        <v>612</v>
      </c>
      <c r="M83" s="6" t="str">
        <f>VLOOKUP(B83,'Ark2'!$B$1:$H$267,7,0)</f>
        <v>https://www.ug.dk/voksen-og-efteruddannelser/arbejdsmarkedsuddannelser/produktion-af-levnedsmidler-nydelsesmidler-foder/anvendt-bryggeriteknik-for-operatoerer</v>
      </c>
    </row>
    <row r="84" spans="1:13" s="6" customFormat="1" ht="18.75" customHeight="1" x14ac:dyDescent="0.3">
      <c r="A84" s="96" t="s">
        <v>146</v>
      </c>
      <c r="B84" s="97" t="s">
        <v>162</v>
      </c>
      <c r="C84" s="97" t="s">
        <v>0</v>
      </c>
      <c r="D84" s="97">
        <v>49325</v>
      </c>
      <c r="E84" s="98">
        <v>10</v>
      </c>
      <c r="F84" s="97"/>
      <c r="G84" t="s">
        <v>505</v>
      </c>
      <c r="H84" t="str">
        <f t="shared" si="6"/>
        <v>Betjening af procesanlæg under GMP og ISOregler</v>
      </c>
      <c r="I84" t="str">
        <f t="shared" si="9"/>
        <v>https://www.ug.dk/search/Betjening af procesanlæg under GMP og ISOregler</v>
      </c>
      <c r="J84" s="92" t="str">
        <f t="shared" si="7"/>
        <v>https://www.ug.dk/search/Betjening af procesanlæg under GMP og ISOregler</v>
      </c>
      <c r="K84" s="117" t="str">
        <f t="shared" si="8"/>
        <v>https://www.ug.dk/voksen-og-efteruddannelser/arbejdsmarkedsuddannelser/produktion-af-medicinalprodukter/betjening-af-procesanlaeg-under-gmp-og-isoregler</v>
      </c>
      <c r="L84" s="6" t="s">
        <v>613</v>
      </c>
      <c r="M84" s="6" t="str">
        <f>VLOOKUP(B84,'Ark2'!$B$1:$H$267,7,0)</f>
        <v>https://www.ug.dk/voksen-og-efteruddannelser/arbejdsmarkedsuddannelser/produktion-af-medicinalprodukter/betjening-af-procesanlaeg-under-gmp-og-isoregler</v>
      </c>
    </row>
    <row r="85" spans="1:13" s="6" customFormat="1" ht="18.75" customHeight="1" x14ac:dyDescent="0.3">
      <c r="A85" s="96" t="s">
        <v>146</v>
      </c>
      <c r="B85" s="97" t="s">
        <v>1</v>
      </c>
      <c r="C85" s="97" t="s">
        <v>0</v>
      </c>
      <c r="D85" s="97">
        <v>45571</v>
      </c>
      <c r="E85" s="98">
        <v>10</v>
      </c>
      <c r="F85" s="97"/>
      <c r="G85" t="s">
        <v>505</v>
      </c>
      <c r="H85" t="str">
        <f t="shared" si="6"/>
        <v>Fagunderstøttende dansk som andetsprog F/I</v>
      </c>
      <c r="I85" t="str">
        <f t="shared" si="9"/>
        <v>https://www.ug.dk/search/Fagunderstøttende dansk som andetsprog F/I</v>
      </c>
      <c r="J85" s="92" t="str">
        <f t="shared" si="7"/>
        <v>https://www.ug.dk/search/Fagunderstøttende dansk som andetsprog F/I</v>
      </c>
      <c r="K85" s="117" t="str">
        <f t="shared" si="8"/>
        <v>https://www.ug.dk/voksen-og-efteruddannelser/arbejdsmarkedsuddannelser/obligatorisk-faelleskatalog/fagunderstoettende-dansk-som-andetsprog-fi</v>
      </c>
      <c r="L85" s="6" t="s">
        <v>551</v>
      </c>
      <c r="M85" s="6" t="str">
        <f>VLOOKUP(B85,'Ark2'!$B$1:$H$267,7,0)</f>
        <v>https://www.ug.dk/voksen-og-efteruddannelser/arbejdsmarkedsuddannelser/obligatorisk-faelleskatalog/fagunderstoettende-dansk-som-andetsprog-fi</v>
      </c>
    </row>
    <row r="86" spans="1:13" s="6" customFormat="1" ht="18.75" customHeight="1" x14ac:dyDescent="0.3">
      <c r="A86" s="96" t="s">
        <v>146</v>
      </c>
      <c r="B86" s="97" t="s">
        <v>154</v>
      </c>
      <c r="C86" s="97" t="s">
        <v>0</v>
      </c>
      <c r="D86" s="97">
        <v>49324</v>
      </c>
      <c r="E86" s="98">
        <v>10</v>
      </c>
      <c r="F86" s="97"/>
      <c r="G86" t="s">
        <v>505</v>
      </c>
      <c r="H86" t="str">
        <f t="shared" si="6"/>
        <v>Fremstilling af steril batch, Steril 2</v>
      </c>
      <c r="I86" t="str">
        <f t="shared" si="9"/>
        <v>https://www.ug.dk/search/Fremstilling af steril batch, Steril 2</v>
      </c>
      <c r="J86" s="92" t="str">
        <f t="shared" si="7"/>
        <v>https://www.ug.dk/search/Fremstilling af steril batch, Steril 2</v>
      </c>
      <c r="K86" s="117" t="str">
        <f t="shared" si="8"/>
        <v>https://www.ug.dk/voksen-og-efteruddannelser/arbejdsmarkedsuddannelser/produktion-af-medicinalprodukter/fremstilling-af-steril-batch-steril-2</v>
      </c>
      <c r="L86" s="6" t="s">
        <v>614</v>
      </c>
      <c r="M86" s="6" t="str">
        <f>VLOOKUP(B86,'Ark2'!$B$1:$H$267,7,0)</f>
        <v>https://www.ug.dk/voksen-og-efteruddannelser/arbejdsmarkedsuddannelser/produktion-af-medicinalprodukter/fremstilling-af-steril-batch-steril-2</v>
      </c>
    </row>
    <row r="87" spans="1:13" s="6" customFormat="1" ht="18.75" customHeight="1" x14ac:dyDescent="0.3">
      <c r="A87" s="96" t="s">
        <v>146</v>
      </c>
      <c r="B87" s="97" t="s">
        <v>153</v>
      </c>
      <c r="C87" s="97" t="s">
        <v>0</v>
      </c>
      <c r="D87" s="97">
        <v>49323</v>
      </c>
      <c r="E87" s="98">
        <v>5</v>
      </c>
      <c r="F87" s="97"/>
      <c r="G87" t="s">
        <v>505</v>
      </c>
      <c r="H87" t="str">
        <f t="shared" si="6"/>
        <v>Fremstilling af sterile lægemidler, Steril 1</v>
      </c>
      <c r="I87" t="str">
        <f t="shared" si="9"/>
        <v>https://www.ug.dk/search/Fremstilling af sterile lægemidler, Steril 1</v>
      </c>
      <c r="J87" s="92" t="str">
        <f t="shared" si="7"/>
        <v>https://www.ug.dk/search/Fremstilling af sterile lægemidler, Steril 1</v>
      </c>
      <c r="K87" s="117" t="str">
        <f t="shared" si="8"/>
        <v>https://www.ug.dk/voksen-og-efteruddannelser/arbejdsmarkedsuddannelser/produktion-af-medicinalprodukter/fremstilling-af-sterile-laegemidler-steril-1</v>
      </c>
      <c r="L87" s="6" t="s">
        <v>615</v>
      </c>
      <c r="M87" s="6" t="str">
        <f>VLOOKUP(B87,'Ark2'!$B$1:$H$267,7,0)</f>
        <v>https://www.ug.dk/voksen-og-efteruddannelser/arbejdsmarkedsuddannelser/produktion-af-medicinalprodukter/fremstilling-af-sterile-laegemidler-steril-1</v>
      </c>
    </row>
    <row r="88" spans="1:13" s="6" customFormat="1" ht="18.75" customHeight="1" x14ac:dyDescent="0.3">
      <c r="A88" s="96" t="s">
        <v>146</v>
      </c>
      <c r="B88" s="97" t="s">
        <v>165</v>
      </c>
      <c r="C88" s="97" t="s">
        <v>0</v>
      </c>
      <c r="D88" s="97">
        <v>49538</v>
      </c>
      <c r="E88" s="98">
        <v>3</v>
      </c>
      <c r="F88" s="97"/>
      <c r="G88" t="s">
        <v>505</v>
      </c>
      <c r="H88" t="str">
        <f t="shared" si="6"/>
        <v>GMP facility design og kontrol af GMP</v>
      </c>
      <c r="I88" t="str">
        <f t="shared" si="9"/>
        <v>https://www.ug.dk/search/GMP facility design og kontrol af GMP</v>
      </c>
      <c r="J88" s="92" t="str">
        <f t="shared" si="7"/>
        <v>https://www.ug.dk/search/GMP facility design og kontrol af GMP</v>
      </c>
      <c r="K88" s="117" t="str">
        <f t="shared" si="8"/>
        <v>https://www.ug.dk/voksen-og-efteruddannelser/arbejdsmarkedsuddannelser/produktion-af-medicinalprodukter/gmp-facility-design-og-kontrol-af-gmp</v>
      </c>
      <c r="L88" s="6" t="s">
        <v>616</v>
      </c>
      <c r="M88" s="6" t="str">
        <f>VLOOKUP(B88,'Ark2'!$B$1:$H$267,7,0)</f>
        <v>https://www.ug.dk/voksen-og-efteruddannelser/arbejdsmarkedsuddannelser/produktion-af-medicinalprodukter/gmp-facility-design-og-kontrol-af-gmp</v>
      </c>
    </row>
    <row r="89" spans="1:13" s="6" customFormat="1" ht="18.75" customHeight="1" x14ac:dyDescent="0.3">
      <c r="A89" s="96" t="s">
        <v>146</v>
      </c>
      <c r="B89" s="97" t="s">
        <v>164</v>
      </c>
      <c r="C89" s="97" t="s">
        <v>0</v>
      </c>
      <c r="D89" s="97">
        <v>49293</v>
      </c>
      <c r="E89" s="98">
        <v>3</v>
      </c>
      <c r="F89" s="97"/>
      <c r="G89" t="s">
        <v>505</v>
      </c>
      <c r="H89" t="str">
        <f t="shared" si="6"/>
        <v>GMP i praksis, GMP2</v>
      </c>
      <c r="I89" t="str">
        <f t="shared" si="9"/>
        <v>https://www.ug.dk/search/GMP i praksis, GMP2</v>
      </c>
      <c r="J89" s="92" t="str">
        <f t="shared" si="7"/>
        <v>https://www.ug.dk/search/GMP i praksis, GMP2</v>
      </c>
      <c r="K89" s="117" t="str">
        <f t="shared" si="8"/>
        <v>https://www.ug.dk/voksen-og-efteruddannelser/arbejdsmarkedsuddannelser/produktion-af-medicinalprodukter/gmp-i-praksis-gmp2</v>
      </c>
      <c r="L89" s="6" t="s">
        <v>617</v>
      </c>
      <c r="M89" s="6" t="str">
        <f>VLOOKUP(B89,'Ark2'!$B$1:$H$267,7,0)</f>
        <v>https://www.ug.dk/voksen-og-efteruddannelser/arbejdsmarkedsuddannelser/produktion-af-medicinalprodukter/gmp-i-praksis-gmp2</v>
      </c>
    </row>
    <row r="90" spans="1:13" s="6" customFormat="1" ht="18.75" customHeight="1" x14ac:dyDescent="0.3">
      <c r="A90" s="96" t="s">
        <v>146</v>
      </c>
      <c r="B90" s="97" t="s">
        <v>163</v>
      </c>
      <c r="C90" s="97" t="s">
        <v>0</v>
      </c>
      <c r="D90" s="97">
        <v>49537</v>
      </c>
      <c r="E90" s="98">
        <v>5</v>
      </c>
      <c r="F90" s="97"/>
      <c r="G90" t="s">
        <v>505</v>
      </c>
      <c r="H90" t="str">
        <f t="shared" si="6"/>
        <v>GMP regler, pharma og fødevarer</v>
      </c>
      <c r="I90" t="str">
        <f t="shared" si="9"/>
        <v>https://www.ug.dk/search/GMP regler, pharma og fødevarer</v>
      </c>
      <c r="J90" s="92" t="str">
        <f t="shared" si="7"/>
        <v>https://www.ug.dk/search/GMP regler, pharma og fødevarer</v>
      </c>
      <c r="K90" s="117" t="str">
        <f t="shared" si="8"/>
        <v>https://www.ug.dk/voksen-og-efteruddannelser/arbejdsmarkedsuddannelser/produktion-af-medicinalprodukter/gmp-regler-pharma-og-foedevarer</v>
      </c>
      <c r="L90" s="6" t="s">
        <v>618</v>
      </c>
      <c r="M90" s="6" t="str">
        <f>VLOOKUP(B90,'Ark2'!$B$1:$H$267,7,0)</f>
        <v>https://www.ug.dk/voksen-og-efteruddannelser/arbejdsmarkedsuddannelser/produktion-af-medicinalprodukter/gmp-regler-pharma-og-foedevarer</v>
      </c>
    </row>
    <row r="91" spans="1:13" s="6" customFormat="1" ht="18.75" customHeight="1" x14ac:dyDescent="0.3">
      <c r="A91" s="96" t="s">
        <v>146</v>
      </c>
      <c r="B91" s="97" t="s">
        <v>158</v>
      </c>
      <c r="C91" s="97" t="s">
        <v>500</v>
      </c>
      <c r="D91" s="97"/>
      <c r="E91" s="98" t="s">
        <v>492</v>
      </c>
      <c r="F91" s="97"/>
      <c r="G91" t="s">
        <v>526</v>
      </c>
      <c r="H91" t="str">
        <f t="shared" si="6"/>
        <v>GMP-kurser</v>
      </c>
      <c r="I91" t="str">
        <f>CONCATENATE(G91)</f>
        <v>Søg på Internettet</v>
      </c>
      <c r="J91" s="92" t="str">
        <f t="shared" si="7"/>
        <v>Søg på Internettet</v>
      </c>
      <c r="K91" s="6" t="s">
        <v>526</v>
      </c>
      <c r="L91" s="6" t="s">
        <v>526</v>
      </c>
      <c r="M91" s="6">
        <f>VLOOKUP(B91,'Ark2'!$B$1:$H$267,7,0)</f>
        <v>0</v>
      </c>
    </row>
    <row r="92" spans="1:13" s="6" customFormat="1" ht="18.75" customHeight="1" x14ac:dyDescent="0.3">
      <c r="A92" s="96" t="s">
        <v>146</v>
      </c>
      <c r="B92" s="97" t="s">
        <v>168</v>
      </c>
      <c r="C92" s="97" t="s">
        <v>0</v>
      </c>
      <c r="D92" s="97">
        <v>49541</v>
      </c>
      <c r="E92" s="98">
        <v>10</v>
      </c>
      <c r="F92" s="97"/>
      <c r="G92" t="s">
        <v>505</v>
      </c>
      <c r="H92" t="str">
        <f t="shared" si="6"/>
        <v>Kvalificering og validering, pharma og fødevarer</v>
      </c>
      <c r="I92" t="str">
        <f t="shared" ref="I92:I123" si="10">CONCATENATE(G92,B92)</f>
        <v>https://www.ug.dk/search/Kvalificering og validering, pharma og fødevarer</v>
      </c>
      <c r="J92" s="92" t="str">
        <f t="shared" si="7"/>
        <v>https://www.ug.dk/search/Kvalificering og validering, pharma og fødevarer</v>
      </c>
      <c r="K92" s="117" t="str">
        <f t="shared" ref="K92:K123" si="11">HYPERLINK(L92)</f>
        <v>https://www.ug.dk/voksen-og-efteruddannelser/arbejdsmarkedsuddannelser/produktion-af-medicinalprodukter/kvalificering-og-validering-pharma-og-foedevarer</v>
      </c>
      <c r="L92" s="6" t="s">
        <v>619</v>
      </c>
      <c r="M92" s="6" t="str">
        <f>VLOOKUP(B92,'Ark2'!$B$1:$H$267,7,0)</f>
        <v>https://www.ug.dk/voksen-og-efteruddannelser/arbejdsmarkedsuddannelser/produktion-af-medicinalprodukter/kvalificering-og-validering-pharma-og-foedevarer</v>
      </c>
    </row>
    <row r="93" spans="1:13" s="6" customFormat="1" ht="18.75" customHeight="1" x14ac:dyDescent="0.3">
      <c r="A93" s="96" t="s">
        <v>146</v>
      </c>
      <c r="B93" s="97" t="s">
        <v>151</v>
      </c>
      <c r="C93" s="97" t="s">
        <v>0</v>
      </c>
      <c r="D93" s="99">
        <v>40919</v>
      </c>
      <c r="E93" s="98">
        <v>5</v>
      </c>
      <c r="F93" s="97"/>
      <c r="G93" t="s">
        <v>505</v>
      </c>
      <c r="H93" t="str">
        <f t="shared" si="6"/>
        <v>Kvalitetskontrol for medicooperatører</v>
      </c>
      <c r="I93" t="str">
        <f t="shared" si="10"/>
        <v>https://www.ug.dk/search/Kvalitetskontrol for medicooperatører</v>
      </c>
      <c r="J93" s="92" t="str">
        <f t="shared" si="7"/>
        <v>https://www.ug.dk/search/Kvalitetskontrol for medicooperatører</v>
      </c>
      <c r="K93" s="117" t="str">
        <f t="shared" si="11"/>
        <v>https://www.ug.dk/voksen-og-efteruddannelser/arbejdsmarkedsuddannelser/produktion-af-medicinalprodukter/kvalitetskontrol-for-medicooperatoerer</v>
      </c>
      <c r="L93" s="6" t="s">
        <v>620</v>
      </c>
      <c r="M93" s="6" t="str">
        <f>VLOOKUP(B93,'Ark2'!$B$1:$H$267,7,0)</f>
        <v>https://www.ug.dk/voksen-og-efteruddannelser/arbejdsmarkedsuddannelser/produktion-af-medicinalprodukter/kvalitetskontrol-for-medicooperatoerer</v>
      </c>
    </row>
    <row r="94" spans="1:13" s="6" customFormat="1" ht="18.75" customHeight="1" x14ac:dyDescent="0.3">
      <c r="A94" s="96" t="s">
        <v>146</v>
      </c>
      <c r="B94" s="97" t="s">
        <v>167</v>
      </c>
      <c r="C94" s="97" t="s">
        <v>0</v>
      </c>
      <c r="D94" s="97">
        <v>49539</v>
      </c>
      <c r="E94" s="98">
        <v>10</v>
      </c>
      <c r="F94" s="97"/>
      <c r="G94" t="s">
        <v>505</v>
      </c>
      <c r="H94" t="str">
        <f t="shared" si="6"/>
        <v>Laboratoriekendskab, pharma og fødevarer</v>
      </c>
      <c r="I94" t="str">
        <f t="shared" si="10"/>
        <v>https://www.ug.dk/search/Laboratoriekendskab, pharma og fødevarer</v>
      </c>
      <c r="J94" s="92" t="str">
        <f t="shared" si="7"/>
        <v>https://www.ug.dk/search/Laboratoriekendskab, pharma og fødevarer</v>
      </c>
      <c r="K94" s="117" t="str">
        <f t="shared" si="11"/>
        <v>https://www.ug.dk/voksen-og-efteruddannelser/arbejdsmarkedsuddannelser/produktion-af-medicinalprodukter/laboratoriekendskab-pharma-og-foedevarer</v>
      </c>
      <c r="L94" s="6" t="s">
        <v>621</v>
      </c>
      <c r="M94" s="6" t="str">
        <f>VLOOKUP(B94,'Ark2'!$B$1:$H$267,7,0)</f>
        <v>https://www.ug.dk/voksen-og-efteruddannelser/arbejdsmarkedsuddannelser/produktion-af-medicinalprodukter/laboratoriekendskab-pharma-og-foedevarer</v>
      </c>
    </row>
    <row r="95" spans="1:13" s="6" customFormat="1" ht="18.75" customHeight="1" x14ac:dyDescent="0.3">
      <c r="A95" s="96" t="s">
        <v>146</v>
      </c>
      <c r="B95" s="97" t="s">
        <v>152</v>
      </c>
      <c r="C95" s="97" t="s">
        <v>0</v>
      </c>
      <c r="D95" s="97">
        <v>49284</v>
      </c>
      <c r="E95" s="98">
        <v>5</v>
      </c>
      <c r="F95" s="97"/>
      <c r="G95" t="s">
        <v>505</v>
      </c>
      <c r="H95" t="str">
        <f t="shared" si="6"/>
        <v>Medicinalindustriel produktion GMP1</v>
      </c>
      <c r="I95" t="str">
        <f t="shared" si="10"/>
        <v>https://www.ug.dk/search/Medicinalindustriel produktion GMP1</v>
      </c>
      <c r="J95" s="92" t="str">
        <f t="shared" si="7"/>
        <v>https://www.ug.dk/search/Medicinalindustriel produktion GMP1</v>
      </c>
      <c r="K95" s="117" t="str">
        <f t="shared" si="11"/>
        <v>https://www.ug.dk/voksen-og-efteruddannelser/arbejdsmarkedsuddannelser/produktion-af-medicinalprodukter/medicinalindustriel-produktion-gmp1</v>
      </c>
      <c r="L95" s="6" t="s">
        <v>622</v>
      </c>
      <c r="M95" s="6" t="str">
        <f>VLOOKUP(B95,'Ark2'!$B$1:$H$267,7,0)</f>
        <v>https://www.ug.dk/voksen-og-efteruddannelser/arbejdsmarkedsuddannelser/produktion-af-medicinalprodukter/medicinalindustriel-produktion-gmp1</v>
      </c>
    </row>
    <row r="96" spans="1:13" s="6" customFormat="1" ht="18.75" customHeight="1" x14ac:dyDescent="0.3">
      <c r="A96" s="96" t="s">
        <v>146</v>
      </c>
      <c r="B96" s="97" t="s">
        <v>149</v>
      </c>
      <c r="C96" s="97" t="s">
        <v>0</v>
      </c>
      <c r="D96" s="97">
        <v>48923</v>
      </c>
      <c r="E96" s="98">
        <v>5</v>
      </c>
      <c r="F96" s="97"/>
      <c r="G96" t="s">
        <v>505</v>
      </c>
      <c r="H96" t="str">
        <f t="shared" si="6"/>
        <v>Måleteknik for operatører</v>
      </c>
      <c r="I96" t="str">
        <f t="shared" si="10"/>
        <v>https://www.ug.dk/search/Måleteknik for operatører</v>
      </c>
      <c r="J96" s="92" t="str">
        <f t="shared" si="7"/>
        <v>https://www.ug.dk/search/Måleteknik for operatører</v>
      </c>
      <c r="K96" s="117" t="str">
        <f t="shared" si="11"/>
        <v>https://www.ug.dk/voksen-og-efteruddannelser/arbejdsmarkedsuddannelser/spaantagende-metalindustri/maaleteknik-for-operatoerer</v>
      </c>
      <c r="L96" s="6" t="s">
        <v>623</v>
      </c>
      <c r="M96" s="6" t="str">
        <f>VLOOKUP(B96,'Ark2'!$B$1:$H$267,7,0)</f>
        <v>https://www.ug.dk/voksen-og-efteruddannelser/arbejdsmarkedsuddannelser/spaantagende-metalindustri/maaleteknik-for-operatoerer</v>
      </c>
    </row>
    <row r="97" spans="1:13" s="6" customFormat="1" ht="18.75" customHeight="1" x14ac:dyDescent="0.3">
      <c r="A97" s="96" t="s">
        <v>146</v>
      </c>
      <c r="B97" s="97" t="s">
        <v>148</v>
      </c>
      <c r="C97" s="97" t="s">
        <v>0</v>
      </c>
      <c r="D97" s="97">
        <v>40649</v>
      </c>
      <c r="E97" s="98">
        <v>3</v>
      </c>
      <c r="F97" s="97"/>
      <c r="G97" t="s">
        <v>505</v>
      </c>
      <c r="H97" t="str">
        <f t="shared" si="6"/>
        <v>Operatør vedligehold, procesmåleudstyr</v>
      </c>
      <c r="I97" t="str">
        <f t="shared" si="10"/>
        <v>https://www.ug.dk/search/Operatør vedligehold, procesmåleudstyr</v>
      </c>
      <c r="J97" s="92" t="str">
        <f t="shared" si="7"/>
        <v>https://www.ug.dk/search/Operatør vedligehold, procesmåleudstyr</v>
      </c>
      <c r="K97" s="117" t="str">
        <f t="shared" si="11"/>
        <v>https://www.ug.dk/voksen-og-efteruddannelser/arbejdsmarkedsuddannelser/produktion-og-teknik-i-procesindustrien/operatoer-vedligehold-procesmaaleudstyr</v>
      </c>
      <c r="L97" s="6" t="s">
        <v>624</v>
      </c>
      <c r="M97" s="6" t="str">
        <f>VLOOKUP(B97,'Ark2'!$B$1:$H$267,7,0)</f>
        <v>https://www.ug.dk/voksen-og-efteruddannelser/arbejdsmarkedsuddannelser/produktion-og-teknik-i-procesindustrien/operatoer-vedligehold-procesmaaleudstyr</v>
      </c>
    </row>
    <row r="98" spans="1:13" s="6" customFormat="1" ht="18.75" customHeight="1" x14ac:dyDescent="0.3">
      <c r="A98" s="96" t="s">
        <v>146</v>
      </c>
      <c r="B98" s="97" t="s">
        <v>160</v>
      </c>
      <c r="C98" s="97" t="s">
        <v>0</v>
      </c>
      <c r="D98" s="97">
        <v>41267</v>
      </c>
      <c r="E98" s="98">
        <v>5</v>
      </c>
      <c r="F98" s="97"/>
      <c r="G98" t="s">
        <v>505</v>
      </c>
      <c r="H98" t="str">
        <f t="shared" si="6"/>
        <v>Procesanlæg introduktion, regulator og målekreds</v>
      </c>
      <c r="I98" t="str">
        <f t="shared" si="10"/>
        <v>https://www.ug.dk/search/Procesanlæg introduktion, regulator og målekreds</v>
      </c>
      <c r="J98" s="92" t="str">
        <f t="shared" si="7"/>
        <v>https://www.ug.dk/search/Procesanlæg introduktion, regulator og målekreds</v>
      </c>
      <c r="K98" s="117" t="str">
        <f t="shared" si="11"/>
        <v>https://www.ug.dk/voksen-og-efteruddannelser/arbejdsmarkedsuddannelser/automatik-og-procesteknisk-omraade/procesanlaeg-introduktion-regulator-og-maalekreds</v>
      </c>
      <c r="L98" s="6" t="s">
        <v>625</v>
      </c>
      <c r="M98" s="6" t="str">
        <f>VLOOKUP(B98,'Ark2'!$B$1:$H$267,7,0)</f>
        <v>https://www.ug.dk/voksen-og-efteruddannelser/arbejdsmarkedsuddannelser/automatik-og-procesteknisk-omraade/procesanlaeg-introduktion-regulator-og-maalekreds</v>
      </c>
    </row>
    <row r="99" spans="1:13" s="6" customFormat="1" ht="18.75" customHeight="1" x14ac:dyDescent="0.3">
      <c r="A99" s="96" t="s">
        <v>146</v>
      </c>
      <c r="B99" s="97" t="s">
        <v>166</v>
      </c>
      <c r="C99" s="97" t="s">
        <v>0</v>
      </c>
      <c r="D99" s="97">
        <v>47290</v>
      </c>
      <c r="E99" s="98">
        <v>3</v>
      </c>
      <c r="F99" s="97"/>
      <c r="G99" t="s">
        <v>505</v>
      </c>
      <c r="H99" t="str">
        <f t="shared" si="6"/>
        <v>Produktion for operatører i procesindustrien</v>
      </c>
      <c r="I99" t="str">
        <f t="shared" si="10"/>
        <v>https://www.ug.dk/search/Produktion for operatører i procesindustrien</v>
      </c>
      <c r="J99" s="92" t="str">
        <f t="shared" si="7"/>
        <v>https://www.ug.dk/search/Produktion for operatører i procesindustrien</v>
      </c>
      <c r="K99" s="117" t="str">
        <f t="shared" si="11"/>
        <v>https://www.ug.dk/voksen-og-efteruddannelser/arbejdsmarkedsuddannelser/produktion-og-teknik-i-procesindustrien/produktion-for-operatoerer-i-procesindustrien</v>
      </c>
      <c r="L99" s="6" t="s">
        <v>626</v>
      </c>
      <c r="M99" s="6" t="str">
        <f>VLOOKUP(B99,'Ark2'!$B$1:$H$267,7,0)</f>
        <v>https://www.ug.dk/voksen-og-efteruddannelser/arbejdsmarkedsuddannelser/produktion-og-teknik-i-procesindustrien/produktion-for-operatoerer-i-procesindustrien</v>
      </c>
    </row>
    <row r="100" spans="1:13" s="6" customFormat="1" ht="18.75" customHeight="1" x14ac:dyDescent="0.3">
      <c r="A100" s="96" t="s">
        <v>146</v>
      </c>
      <c r="B100" s="97" t="s">
        <v>161</v>
      </c>
      <c r="C100" s="97" t="s">
        <v>0</v>
      </c>
      <c r="D100" s="97">
        <v>44234</v>
      </c>
      <c r="E100" s="98">
        <v>10</v>
      </c>
      <c r="F100" s="97"/>
      <c r="G100" t="s">
        <v>505</v>
      </c>
      <c r="H100" t="str">
        <f t="shared" si="6"/>
        <v>Reparation og vedligeholdelse for operatører</v>
      </c>
      <c r="I100" t="str">
        <f t="shared" si="10"/>
        <v>https://www.ug.dk/search/Reparation og vedligeholdelse for operatører</v>
      </c>
      <c r="J100" s="92" t="str">
        <f t="shared" si="7"/>
        <v>https://www.ug.dk/search/Reparation og vedligeholdelse for operatører</v>
      </c>
      <c r="K100" s="117" t="str">
        <f t="shared" si="11"/>
        <v>https://www.ug.dk/voksen-og-efteruddannelser/arbejdsmarkedsuddannelser/produktion-og-teknik-i-procesindustrien/reparation-og-vedligeholdelse-for-operatoerer</v>
      </c>
      <c r="L100" s="6" t="s">
        <v>627</v>
      </c>
      <c r="M100" s="6" t="str">
        <f>VLOOKUP(B100,'Ark2'!$B$1:$H$267,7,0)</f>
        <v>https://www.ug.dk/voksen-og-efteruddannelser/arbejdsmarkedsuddannelser/produktion-og-teknik-i-procesindustrien/reparation-og-vedligeholdelse-for-operatoerer</v>
      </c>
    </row>
    <row r="101" spans="1:13" s="6" customFormat="1" ht="18.75" customHeight="1" x14ac:dyDescent="0.3">
      <c r="A101" s="96" t="s">
        <v>146</v>
      </c>
      <c r="B101" s="97" t="s">
        <v>147</v>
      </c>
      <c r="C101" s="97" t="s">
        <v>0</v>
      </c>
      <c r="D101" s="97">
        <v>48740</v>
      </c>
      <c r="E101" s="98">
        <v>10</v>
      </c>
      <c r="F101" s="97"/>
      <c r="G101" t="s">
        <v>505</v>
      </c>
      <c r="H101" t="str">
        <f t="shared" si="6"/>
        <v xml:space="preserve">Reparationssvejsning </v>
      </c>
      <c r="I101" t="str">
        <f t="shared" si="10"/>
        <v xml:space="preserve">https://www.ug.dk/search/Reparationssvejsning </v>
      </c>
      <c r="J101" s="92" t="str">
        <f t="shared" si="7"/>
        <v xml:space="preserve">https://www.ug.dk/search/Reparationssvejsning </v>
      </c>
      <c r="K101" s="117" t="str">
        <f t="shared" si="11"/>
        <v>https://www.ug.dk/voksen-og-efteruddannelser/arbejdsmarkedsuddannelser/svejsning-skaering-og-maritim-produktion-i-metal/reparationssvejsning</v>
      </c>
      <c r="L101" s="6" t="s">
        <v>628</v>
      </c>
      <c r="M101" s="6" t="str">
        <f>VLOOKUP(B101,'Ark2'!$B$1:$H$267,7,0)</f>
        <v>https://www.ug.dk/voksen-og-efteruddannelser/arbejdsmarkedsuddannelser/svejsning-skaering-og-maritim-produktion-i-metal/reparationssvejsning</v>
      </c>
    </row>
    <row r="102" spans="1:13" s="6" customFormat="1" ht="18.75" customHeight="1" x14ac:dyDescent="0.3">
      <c r="A102" s="9" t="s">
        <v>97</v>
      </c>
      <c r="B102" s="7" t="s">
        <v>133</v>
      </c>
      <c r="C102" s="7" t="s">
        <v>0</v>
      </c>
      <c r="D102" s="7">
        <v>48746</v>
      </c>
      <c r="E102" s="8">
        <v>3</v>
      </c>
      <c r="F102" s="7"/>
      <c r="G102" t="s">
        <v>505</v>
      </c>
      <c r="H102" t="str">
        <f t="shared" si="6"/>
        <v>Anvendt svejseteknisk beregning og måling</v>
      </c>
      <c r="I102" t="str">
        <f t="shared" si="10"/>
        <v>https://www.ug.dk/search/Anvendt svejseteknisk beregning og måling</v>
      </c>
      <c r="J102" s="92" t="str">
        <f t="shared" si="7"/>
        <v>https://www.ug.dk/search/Anvendt svejseteknisk beregning og måling</v>
      </c>
      <c r="K102" s="117" t="str">
        <f t="shared" si="11"/>
        <v>https://www.ug.dk/voksen-og-efteruddannelser/arbejdsmarkedsuddannelser/svejsning-skaering-og-maritim-produktion-i-metal/anvendt-svejseteknisk-beregning-og-maaling</v>
      </c>
      <c r="L102" s="6" t="s">
        <v>629</v>
      </c>
      <c r="M102" s="6" t="str">
        <f>VLOOKUP(B102,'Ark2'!$B$1:$H$267,7,0)</f>
        <v>https://www.ug.dk/voksen-og-efteruddannelser/arbejdsmarkedsuddannelser/svejsning-skaering-og-maritim-produktion-i-metal/anvendt-svejseteknisk-beregning-og-maaling</v>
      </c>
    </row>
    <row r="103" spans="1:13" s="6" customFormat="1" ht="18.75" customHeight="1" x14ac:dyDescent="0.3">
      <c r="A103" s="9" t="s">
        <v>97</v>
      </c>
      <c r="B103" s="7" t="s">
        <v>132</v>
      </c>
      <c r="C103" s="7" t="s">
        <v>0</v>
      </c>
      <c r="D103" s="7">
        <v>48568</v>
      </c>
      <c r="E103" s="8">
        <v>1</v>
      </c>
      <c r="F103" s="7"/>
      <c r="G103" t="s">
        <v>505</v>
      </c>
      <c r="H103" t="str">
        <f t="shared" si="6"/>
        <v>Arbejde på eller nær spænding - ajourf. &amp; praksis</v>
      </c>
      <c r="I103" t="str">
        <f t="shared" si="10"/>
        <v>https://www.ug.dk/search/Arbejde på eller nær spænding - ajourf. &amp; praksis</v>
      </c>
      <c r="J103" s="92" t="str">
        <f t="shared" si="7"/>
        <v>https://www.ug.dk/search/Arbejde på eller nær spænding - ajourf. &amp; praksis</v>
      </c>
      <c r="K103" s="117" t="str">
        <f t="shared" si="11"/>
        <v>https://www.ug.dk/voksen-og-efteruddannelser/arbejdsmarkedsuddannelser/bygningers-el-installationer/arbejde-paa-eller-naer-spaending-ajourf-praksis</v>
      </c>
      <c r="L103" s="6" t="s">
        <v>630</v>
      </c>
      <c r="M103" s="6" t="str">
        <f>VLOOKUP(B103,'Ark2'!$B$1:$H$267,7,0)</f>
        <v>https://www.ug.dk/voksen-og-efteruddannelser/arbejdsmarkedsuddannelser/bygningers-el-installationer/arbejde-paa-eller-naer-spaending-ajourf-praksis</v>
      </c>
    </row>
    <row r="104" spans="1:13" s="6" customFormat="1" ht="18.75" customHeight="1" x14ac:dyDescent="0.3">
      <c r="A104" s="9" t="s">
        <v>97</v>
      </c>
      <c r="B104" s="7" t="s">
        <v>113</v>
      </c>
      <c r="C104" s="7" t="s">
        <v>0</v>
      </c>
      <c r="D104" s="7">
        <v>44530</v>
      </c>
      <c r="E104" s="8">
        <v>1</v>
      </c>
      <c r="F104" s="7"/>
      <c r="G104" t="s">
        <v>505</v>
      </c>
      <c r="H104" t="str">
        <f t="shared" si="6"/>
        <v xml:space="preserve">Arbejdsmiljø og sikkerhed, svejsning/termisk </v>
      </c>
      <c r="I104" t="str">
        <f t="shared" si="10"/>
        <v xml:space="preserve">https://www.ug.dk/search/Arbejdsmiljø og sikkerhed, svejsning/termisk </v>
      </c>
      <c r="J104" s="92" t="str">
        <f t="shared" si="7"/>
        <v xml:space="preserve">https://www.ug.dk/search/Arbejdsmiljø og sikkerhed, svejsning/termisk </v>
      </c>
      <c r="K104" s="117" t="str">
        <f t="shared" si="11"/>
        <v>https://www.ug.dk/voksen-og-efteruddannelser/arbejdsmarkedsuddannelser/svejsning-skaering-og-maritim-produktion-i-metal/arbejdsmiljoe-og-sikkerhed-svejsningtermisk</v>
      </c>
      <c r="L104" s="6" t="s">
        <v>631</v>
      </c>
      <c r="M104" s="6" t="str">
        <f>VLOOKUP(B104,'Ark2'!$B$1:$H$267,7,0)</f>
        <v>https://www.ug.dk/voksen-og-efteruddannelser/arbejdsmarkedsuddannelser/svejsning-skaering-og-maritim-produktion-i-metal/arbejdsmiljoe-og-sikkerhed-svejsningtermisk</v>
      </c>
    </row>
    <row r="105" spans="1:13" s="6" customFormat="1" ht="18.75" customHeight="1" x14ac:dyDescent="0.3">
      <c r="A105" s="9" t="s">
        <v>97</v>
      </c>
      <c r="B105" s="7" t="s">
        <v>139</v>
      </c>
      <c r="C105" s="7" t="s">
        <v>0</v>
      </c>
      <c r="D105" s="7">
        <v>49421</v>
      </c>
      <c r="E105" s="8">
        <v>5</v>
      </c>
      <c r="F105" s="7"/>
      <c r="G105" t="s">
        <v>505</v>
      </c>
      <c r="H105" t="str">
        <f t="shared" si="6"/>
        <v>Automatiske anlæg 3-1, PLC, følere og vision</v>
      </c>
      <c r="I105" t="str">
        <f t="shared" si="10"/>
        <v>https://www.ug.dk/search/Automatiske anlæg 3-1, PLC, følere og vision</v>
      </c>
      <c r="J105" s="92" t="str">
        <f t="shared" si="7"/>
        <v>https://www.ug.dk/search/Automatiske anlæg 3-1, PLC, følere og vision</v>
      </c>
      <c r="K105" s="117" t="str">
        <f t="shared" si="11"/>
        <v>https://www.ug.dk/voksen-og-efteruddannelser/arbejdsmarkedsuddannelser/automatik-og-procesteknisk-omraade/automatiske-anlaeg-3-1-plc-foelere-og-vision</v>
      </c>
      <c r="L105" s="6" t="s">
        <v>632</v>
      </c>
      <c r="M105" s="6" t="str">
        <f>VLOOKUP(B105,'Ark2'!$B$1:$H$267,7,0)</f>
        <v>https://www.ug.dk/voksen-og-efteruddannelser/arbejdsmarkedsuddannelser/automatik-og-procesteknisk-omraade/automatiske-anlaeg-3-1-plc-foelere-og-vision</v>
      </c>
    </row>
    <row r="106" spans="1:13" s="6" customFormat="1" ht="18.75" customHeight="1" x14ac:dyDescent="0.3">
      <c r="A106" s="9" t="s">
        <v>97</v>
      </c>
      <c r="B106" s="7" t="s">
        <v>119</v>
      </c>
      <c r="C106" s="7" t="s">
        <v>0</v>
      </c>
      <c r="D106" s="7">
        <v>45141</v>
      </c>
      <c r="E106" s="8">
        <v>1</v>
      </c>
      <c r="F106" s="7"/>
      <c r="G106" t="s">
        <v>505</v>
      </c>
      <c r="H106" t="str">
        <f t="shared" si="6"/>
        <v>Brandforanstaltninger v. gnistproducerende værktøj</v>
      </c>
      <c r="I106" t="str">
        <f t="shared" si="10"/>
        <v>https://www.ug.dk/search/Brandforanstaltninger v. gnistproducerende værktøj</v>
      </c>
      <c r="J106" s="92" t="str">
        <f t="shared" si="7"/>
        <v>https://www.ug.dk/search/Brandforanstaltninger v. gnistproducerende værktøj</v>
      </c>
      <c r="K106" s="117" t="str">
        <f t="shared" si="11"/>
        <v>https://www.ug.dk/bygge-og-anlaegsopgaver-i-lettere-materialer/brandforanstaltninger-v-gnistproducerende-vaerktoej</v>
      </c>
      <c r="L106" s="6" t="s">
        <v>633</v>
      </c>
      <c r="M106" s="6" t="str">
        <f>VLOOKUP(B106,'Ark2'!$B$1:$H$267,7,0)</f>
        <v>https://www.ug.dk/bygge-og-anlaegsopgaver-i-lettere-materialer/brandforanstaltninger-v-gnistproducerende-vaerktoej</v>
      </c>
    </row>
    <row r="107" spans="1:13" s="6" customFormat="1" ht="18.75" customHeight="1" x14ac:dyDescent="0.3">
      <c r="A107" s="9" t="s">
        <v>97</v>
      </c>
      <c r="B107" s="7" t="s">
        <v>127</v>
      </c>
      <c r="C107" s="7" t="s">
        <v>0</v>
      </c>
      <c r="D107" s="7">
        <v>47455</v>
      </c>
      <c r="E107" s="8">
        <v>5</v>
      </c>
      <c r="F107" s="7"/>
      <c r="G107" t="s">
        <v>505</v>
      </c>
      <c r="H107" t="str">
        <f t="shared" si="6"/>
        <v>CNC drejning med C-akse, avanceret (2-sidet)</v>
      </c>
      <c r="I107" t="str">
        <f t="shared" si="10"/>
        <v>https://www.ug.dk/search/CNC drejning med C-akse, avanceret (2-sidet)</v>
      </c>
      <c r="J107" s="92" t="str">
        <f t="shared" si="7"/>
        <v>https://www.ug.dk/search/CNC drejning med C-akse, avanceret (2-sidet)</v>
      </c>
      <c r="K107" s="117" t="str">
        <f t="shared" si="11"/>
        <v>https://www.ug.dk/voksen-og-efteruddannelser/arbejdsmarkedsuddannelser/maskin-og-vaerktoejsomraadet/cnc-drejning-med-c-akse-avanceret-2-sidet</v>
      </c>
      <c r="L107" s="6" t="s">
        <v>634</v>
      </c>
      <c r="M107" s="6" t="str">
        <f>VLOOKUP(B107,'Ark2'!$B$1:$H$267,7,0)</f>
        <v>https://www.ug.dk/voksen-og-efteruddannelser/arbejdsmarkedsuddannelser/maskin-og-vaerktoejsomraadet/cnc-drejning-med-c-akse-avanceret-2-sidet</v>
      </c>
    </row>
    <row r="108" spans="1:13" s="6" customFormat="1" ht="18.75" customHeight="1" x14ac:dyDescent="0.3">
      <c r="A108" s="9" t="s">
        <v>97</v>
      </c>
      <c r="B108" s="7" t="s">
        <v>136</v>
      </c>
      <c r="C108" s="7" t="s">
        <v>0</v>
      </c>
      <c r="D108" s="7">
        <v>48912</v>
      </c>
      <c r="E108" s="8">
        <v>5</v>
      </c>
      <c r="F108" s="7"/>
      <c r="G108" t="s">
        <v>505</v>
      </c>
      <c r="H108" t="str">
        <f t="shared" si="6"/>
        <v>CNC drejning, 1-sidet bearbejdning</v>
      </c>
      <c r="I108" t="str">
        <f t="shared" si="10"/>
        <v>https://www.ug.dk/search/CNC drejning, 1-sidet bearbejdning</v>
      </c>
      <c r="J108" s="92" t="str">
        <f t="shared" si="7"/>
        <v>https://www.ug.dk/search/CNC drejning, 1-sidet bearbejdning</v>
      </c>
      <c r="K108" s="117" t="str">
        <f t="shared" si="11"/>
        <v>https://www.ug.dk/voksen-og-efteruddannelser/arbejdsmarkedsuddannelser/spaantagende-metalindustri/cnc-drejning-1-sidet-bearbejdning</v>
      </c>
      <c r="L108" s="6" t="s">
        <v>635</v>
      </c>
      <c r="M108" s="6" t="str">
        <f>VLOOKUP(B108,'Ark2'!$B$1:$H$267,7,0)</f>
        <v>https://www.ug.dk/voksen-og-efteruddannelser/arbejdsmarkedsuddannelser/spaantagende-metalindustri/cnc-drejning-1-sidet-bearbejdning</v>
      </c>
    </row>
    <row r="109" spans="1:13" s="6" customFormat="1" ht="18.75" customHeight="1" x14ac:dyDescent="0.3">
      <c r="A109" s="9" t="s">
        <v>97</v>
      </c>
      <c r="B109" s="7" t="s">
        <v>134</v>
      </c>
      <c r="C109" s="7" t="s">
        <v>0</v>
      </c>
      <c r="D109" s="7">
        <v>48753</v>
      </c>
      <c r="E109" s="8">
        <v>5</v>
      </c>
      <c r="F109" s="7"/>
      <c r="G109" t="s">
        <v>505</v>
      </c>
      <c r="H109" t="str">
        <f t="shared" si="6"/>
        <v xml:space="preserve">CNC drejning, klargøring og maskinbetjening </v>
      </c>
      <c r="I109" t="str">
        <f t="shared" si="10"/>
        <v xml:space="preserve">https://www.ug.dk/search/CNC drejning, klargøring og maskinbetjening </v>
      </c>
      <c r="J109" s="92" t="str">
        <f t="shared" si="7"/>
        <v xml:space="preserve">https://www.ug.dk/search/CNC drejning, klargøring og maskinbetjening </v>
      </c>
      <c r="K109" s="117" t="str">
        <f t="shared" si="11"/>
        <v>https://www.ug.dk/voksen-og-efteruddannelser/arbejdsmarkedsuddannelser/spaantagende-metalindustri/cnc-drejning-klargoering-og-maskinbetjening</v>
      </c>
      <c r="L109" s="6" t="s">
        <v>636</v>
      </c>
      <c r="M109" s="6" t="str">
        <f>VLOOKUP(B109,'Ark2'!$B$1:$H$267,7,0)</f>
        <v>https://www.ug.dk/voksen-og-efteruddannelser/arbejdsmarkedsuddannelser/spaantagende-metalindustri/cnc-drejning-klargoering-og-maskinbetjening</v>
      </c>
    </row>
    <row r="110" spans="1:13" s="6" customFormat="1" ht="18.75" customHeight="1" x14ac:dyDescent="0.3">
      <c r="A110" s="9" t="s">
        <v>97</v>
      </c>
      <c r="B110" s="7" t="s">
        <v>125</v>
      </c>
      <c r="C110" s="7" t="s">
        <v>0</v>
      </c>
      <c r="D110" s="7">
        <v>47452</v>
      </c>
      <c r="E110" s="8">
        <v>5</v>
      </c>
      <c r="F110" s="7"/>
      <c r="G110" t="s">
        <v>505</v>
      </c>
      <c r="H110" t="str">
        <f t="shared" si="6"/>
        <v>CNC drejning, programmering med cyklus/dialog</v>
      </c>
      <c r="I110" t="str">
        <f t="shared" si="10"/>
        <v>https://www.ug.dk/search/CNC drejning, programmering med cyklus/dialog</v>
      </c>
      <c r="J110" s="92" t="str">
        <f t="shared" si="7"/>
        <v>https://www.ug.dk/search/CNC drejning, programmering med cyklus/dialog</v>
      </c>
      <c r="K110" s="117" t="str">
        <f t="shared" si="11"/>
        <v>https://www.ug.dk/voksen-og-efteruddannelser/arbejdsmarkedsuddannelser/maskin-og-vaerktoejsomraadet/cnc-drejning-programmering-med-cyklusdialog</v>
      </c>
      <c r="L110" s="6" t="s">
        <v>637</v>
      </c>
      <c r="M110" s="6" t="str">
        <f>VLOOKUP(B110,'Ark2'!$B$1:$H$267,7,0)</f>
        <v>https://www.ug.dk/voksen-og-efteruddannelser/arbejdsmarkedsuddannelser/maskin-og-vaerktoejsomraadet/cnc-drejning-programmering-med-cyklusdialog</v>
      </c>
    </row>
    <row r="111" spans="1:13" s="6" customFormat="1" ht="18.75" customHeight="1" x14ac:dyDescent="0.3">
      <c r="A111" s="9" t="s">
        <v>97</v>
      </c>
      <c r="B111" s="7" t="s">
        <v>126</v>
      </c>
      <c r="C111" s="7" t="s">
        <v>0</v>
      </c>
      <c r="D111" s="7">
        <v>47453</v>
      </c>
      <c r="E111" s="8">
        <v>5</v>
      </c>
      <c r="F111" s="7"/>
      <c r="G111" t="s">
        <v>505</v>
      </c>
      <c r="H111" t="str">
        <f t="shared" si="6"/>
        <v>CNC drejning, programmering og opstilling, 2-sidet</v>
      </c>
      <c r="I111" t="str">
        <f t="shared" si="10"/>
        <v>https://www.ug.dk/search/CNC drejning, programmering og opstilling, 2-sidet</v>
      </c>
      <c r="J111" s="92" t="str">
        <f t="shared" si="7"/>
        <v>https://www.ug.dk/search/CNC drejning, programmering og opstilling, 2-sidet</v>
      </c>
      <c r="K111" s="117" t="str">
        <f t="shared" si="11"/>
        <v>https://www.ug.dk/voksen-og-efteruddannelser/arbejdsmarkedsuddannelser/maskin-og-vaerktoejsomraadet/cnc-drejning-programmering-og-opstilling-2-sidet</v>
      </c>
      <c r="L111" s="6" t="s">
        <v>638</v>
      </c>
      <c r="M111" s="6" t="str">
        <f>VLOOKUP(B111,'Ark2'!$B$1:$H$267,7,0)</f>
        <v>https://www.ug.dk/voksen-og-efteruddannelser/arbejdsmarkedsuddannelser/maskin-og-vaerktoejsomraadet/cnc-drejning-programmering-og-opstilling-2-sidet</v>
      </c>
    </row>
    <row r="112" spans="1:13" s="6" customFormat="1" ht="18.75" customHeight="1" x14ac:dyDescent="0.3">
      <c r="A112" s="9" t="s">
        <v>97</v>
      </c>
      <c r="B112" s="7" t="s">
        <v>137</v>
      </c>
      <c r="C112" s="7" t="s">
        <v>0</v>
      </c>
      <c r="D112" s="7">
        <v>48913</v>
      </c>
      <c r="E112" s="8">
        <v>5</v>
      </c>
      <c r="F112" s="7"/>
      <c r="G112" t="s">
        <v>505</v>
      </c>
      <c r="H112" t="str">
        <f t="shared" si="6"/>
        <v>CNC fræsning, klargøring og maskinbetjening</v>
      </c>
      <c r="I112" t="str">
        <f t="shared" si="10"/>
        <v>https://www.ug.dk/search/CNC fræsning, klargøring og maskinbetjening</v>
      </c>
      <c r="J112" s="92" t="str">
        <f t="shared" si="7"/>
        <v>https://www.ug.dk/search/CNC fræsning, klargøring og maskinbetjening</v>
      </c>
      <c r="K112" s="117" t="str">
        <f t="shared" si="11"/>
        <v>https://www.ug.dk/voksen-og-efteruddannelser/arbejdsmarkedsuddannelser/spaantagende-metalindustri/cnc-fraesning-klargoering-og-maskinbetjening</v>
      </c>
      <c r="L112" s="6" t="s">
        <v>639</v>
      </c>
      <c r="M112" s="6" t="str">
        <f>VLOOKUP(B112,'Ark2'!$B$1:$H$267,7,0)</f>
        <v>https://www.ug.dk/voksen-og-efteruddannelser/arbejdsmarkedsuddannelser/spaantagende-metalindustri/cnc-fraesning-klargoering-og-maskinbetjening</v>
      </c>
    </row>
    <row r="113" spans="1:13" s="6" customFormat="1" ht="18.75" customHeight="1" x14ac:dyDescent="0.3">
      <c r="A113" s="9" t="s">
        <v>97</v>
      </c>
      <c r="B113" s="7" t="s">
        <v>124</v>
      </c>
      <c r="C113" s="7" t="s">
        <v>0</v>
      </c>
      <c r="D113" s="7">
        <v>47416</v>
      </c>
      <c r="E113" s="8">
        <v>5</v>
      </c>
      <c r="F113" s="7"/>
      <c r="G113" t="s">
        <v>505</v>
      </c>
      <c r="H113" t="str">
        <f t="shared" si="6"/>
        <v>CNC fræsning, opspænding og flersidet bearbejdning</v>
      </c>
      <c r="I113" t="str">
        <f t="shared" si="10"/>
        <v>https://www.ug.dk/search/CNC fræsning, opspænding og flersidet bearbejdning</v>
      </c>
      <c r="J113" s="92" t="str">
        <f t="shared" si="7"/>
        <v>https://www.ug.dk/search/CNC fræsning, opspænding og flersidet bearbejdning</v>
      </c>
      <c r="K113" s="117" t="str">
        <f t="shared" si="11"/>
        <v>https://www.ug.dk/voksen-og-efteruddannelser/arbejdsmarkedsuddannelser/maskin-og-vaerktoejsomraadet/cnc-fraesning-opspaending-og-flersidet-bearbejdning</v>
      </c>
      <c r="L113" s="6" t="s">
        <v>640</v>
      </c>
      <c r="M113" s="6" t="str">
        <f>VLOOKUP(B113,'Ark2'!$B$1:$H$267,7,0)</f>
        <v>https://www.ug.dk/voksen-og-efteruddannelser/arbejdsmarkedsuddannelser/maskin-og-vaerktoejsomraadet/cnc-fraesning-opspaending-og-flersidet-bearbejdning</v>
      </c>
    </row>
    <row r="114" spans="1:13" s="6" customFormat="1" ht="18.75" customHeight="1" x14ac:dyDescent="0.3">
      <c r="A114" s="9" t="s">
        <v>97</v>
      </c>
      <c r="B114" s="7" t="s">
        <v>123</v>
      </c>
      <c r="C114" s="7" t="s">
        <v>0</v>
      </c>
      <c r="D114" s="7">
        <v>47415</v>
      </c>
      <c r="E114" s="8">
        <v>5</v>
      </c>
      <c r="F114" s="7"/>
      <c r="G114" t="s">
        <v>505</v>
      </c>
      <c r="H114" t="str">
        <f t="shared" si="6"/>
        <v>CNC fræsning, programmering og opstilling, 2-sidet</v>
      </c>
      <c r="I114" t="str">
        <f t="shared" si="10"/>
        <v>https://www.ug.dk/search/CNC fræsning, programmering og opstilling, 2-sidet</v>
      </c>
      <c r="J114" s="92" t="str">
        <f t="shared" si="7"/>
        <v>https://www.ug.dk/search/CNC fræsning, programmering og opstilling, 2-sidet</v>
      </c>
      <c r="K114" s="117" t="str">
        <f t="shared" si="11"/>
        <v>https://www.ug.dk/voksen-og-efteruddannelser/arbejdsmarkedsuddannelser/maskin-og-vaerktoejsomraadet/cnc-fraesning-programmering-og-opstilling-2-sidet</v>
      </c>
      <c r="L114" s="6" t="s">
        <v>641</v>
      </c>
      <c r="M114" s="6" t="str">
        <f>VLOOKUP(B114,'Ark2'!$B$1:$H$267,7,0)</f>
        <v>https://www.ug.dk/voksen-og-efteruddannelser/arbejdsmarkedsuddannelser/maskin-og-vaerktoejsomraadet/cnc-fraesning-programmering-og-opstilling-2-sidet</v>
      </c>
    </row>
    <row r="115" spans="1:13" s="6" customFormat="1" ht="18.75" customHeight="1" x14ac:dyDescent="0.3">
      <c r="A115" s="9" t="s">
        <v>97</v>
      </c>
      <c r="B115" s="7" t="s">
        <v>106</v>
      </c>
      <c r="C115" s="7" t="s">
        <v>0</v>
      </c>
      <c r="D115" s="7">
        <v>40632</v>
      </c>
      <c r="E115" s="8">
        <v>1</v>
      </c>
      <c r="F115" s="7"/>
      <c r="G115" t="s">
        <v>505</v>
      </c>
      <c r="H115" t="str">
        <f t="shared" si="6"/>
        <v xml:space="preserve">Dækrep. og monteringstek. på person- og varevogne </v>
      </c>
      <c r="I115" t="str">
        <f t="shared" si="10"/>
        <v xml:space="preserve">https://www.ug.dk/search/Dækrep. og monteringstek. på person- og varevogne </v>
      </c>
      <c r="J115" s="92" t="str">
        <f t="shared" si="7"/>
        <v xml:space="preserve">https://www.ug.dk/search/Dækrep. og monteringstek. på person- og varevogne </v>
      </c>
      <c r="K115" s="117" t="str">
        <f t="shared" si="11"/>
        <v>https://www.ug.dk/voksen-og-efteruddannelser/arbejdsmarkedsuddannelser/koeretoejsomraadet/daekrep-og-monteringstek-paa-person-og-varevogne</v>
      </c>
      <c r="L115" s="6" t="s">
        <v>642</v>
      </c>
      <c r="M115" s="6" t="str">
        <f>VLOOKUP(B115,'Ark2'!$B$1:$H$267,7,0)</f>
        <v>https://www.ug.dk/voksen-og-efteruddannelser/arbejdsmarkedsuddannelser/koeretoejsomraadet/daekrep-og-monteringstek-paa-person-og-varevogne</v>
      </c>
    </row>
    <row r="116" spans="1:13" s="6" customFormat="1" ht="18.75" customHeight="1" x14ac:dyDescent="0.3">
      <c r="A116" s="9" t="s">
        <v>97</v>
      </c>
      <c r="B116" s="7" t="s">
        <v>107</v>
      </c>
      <c r="C116" s="7" t="s">
        <v>0</v>
      </c>
      <c r="D116" s="7">
        <v>40923</v>
      </c>
      <c r="E116" s="8">
        <v>2</v>
      </c>
      <c r="F116" s="7"/>
      <c r="G116" t="s">
        <v>505</v>
      </c>
      <c r="H116" t="str">
        <f t="shared" si="6"/>
        <v>Dæktyper (afbalancering og kontrol)</v>
      </c>
      <c r="I116" t="str">
        <f t="shared" si="10"/>
        <v>https://www.ug.dk/search/Dæktyper (afbalancering og kontrol)</v>
      </c>
      <c r="J116" s="92" t="str">
        <f t="shared" si="7"/>
        <v>https://www.ug.dk/search/Dæktyper (afbalancering og kontrol)</v>
      </c>
      <c r="K116" s="117" t="str">
        <f t="shared" si="11"/>
        <v>https://www.ug.dk/voksen-og-efteruddannelser/arbejdsmarkedsuddannelser/koeretoejsomraadet/daektyper-afbalancering-og-kontrol</v>
      </c>
      <c r="L116" s="6" t="s">
        <v>643</v>
      </c>
      <c r="M116" s="6" t="str">
        <f>VLOOKUP(B116,'Ark2'!$B$1:$H$267,7,0)</f>
        <v>https://www.ug.dk/voksen-og-efteruddannelser/arbejdsmarkedsuddannelser/koeretoejsomraadet/daektyper-afbalancering-og-kontrol</v>
      </c>
    </row>
    <row r="117" spans="1:13" s="6" customFormat="1" ht="18.75" customHeight="1" x14ac:dyDescent="0.3">
      <c r="A117" s="9" t="s">
        <v>97</v>
      </c>
      <c r="B117" s="7" t="s">
        <v>112</v>
      </c>
      <c r="C117" s="7" t="s">
        <v>0</v>
      </c>
      <c r="D117" s="7">
        <v>42871</v>
      </c>
      <c r="E117" s="8">
        <v>3</v>
      </c>
      <c r="F117" s="7"/>
      <c r="G117" t="s">
        <v>505</v>
      </c>
      <c r="H117" t="str">
        <f t="shared" si="6"/>
        <v>Eldrevne/hybride køretøjer, opbygning og service</v>
      </c>
      <c r="I117" t="str">
        <f t="shared" si="10"/>
        <v>https://www.ug.dk/search/Eldrevne/hybride køretøjer, opbygning og service</v>
      </c>
      <c r="J117" s="92" t="str">
        <f t="shared" si="7"/>
        <v>https://www.ug.dk/search/Eldrevne/hybride køretøjer, opbygning og service</v>
      </c>
      <c r="K117" s="117" t="str">
        <f t="shared" si="11"/>
        <v>https://www.ug.dk/voksen-og-efteruddannelser/arbejdsmarkedsuddannelser/koeretoejsomraadet/eldrevnehybride-koeretoejer-opbygning-og-service</v>
      </c>
      <c r="L117" s="6" t="s">
        <v>644</v>
      </c>
      <c r="M117" s="6" t="str">
        <f>VLOOKUP(B117,'Ark2'!$B$1:$H$267,7,0)</f>
        <v>https://www.ug.dk/voksen-og-efteruddannelser/arbejdsmarkedsuddannelser/koeretoejsomraadet/eldrevnehybride-koeretoejer-opbygning-og-service</v>
      </c>
    </row>
    <row r="118" spans="1:13" s="6" customFormat="1" ht="18.75" customHeight="1" x14ac:dyDescent="0.3">
      <c r="A118" s="9" t="s">
        <v>97</v>
      </c>
      <c r="B118" s="7" t="s">
        <v>1</v>
      </c>
      <c r="C118" s="7" t="s">
        <v>0</v>
      </c>
      <c r="D118" s="7">
        <v>45571</v>
      </c>
      <c r="E118" s="8">
        <v>10</v>
      </c>
      <c r="F118" s="7"/>
      <c r="G118" t="s">
        <v>505</v>
      </c>
      <c r="H118" t="str">
        <f t="shared" si="6"/>
        <v>Fagunderstøttende dansk som andetsprog F/I</v>
      </c>
      <c r="I118" t="str">
        <f t="shared" si="10"/>
        <v>https://www.ug.dk/search/Fagunderstøttende dansk som andetsprog F/I</v>
      </c>
      <c r="J118" s="92" t="str">
        <f t="shared" si="7"/>
        <v>https://www.ug.dk/search/Fagunderstøttende dansk som andetsprog F/I</v>
      </c>
      <c r="K118" s="117" t="str">
        <f t="shared" si="11"/>
        <v>https://www.ug.dk/voksen-og-efteruddannelser/arbejdsmarkedsuddannelser/obligatorisk-faelleskatalog/fagunderstoettende-dansk-som-andetsprog-fi</v>
      </c>
      <c r="L118" s="6" t="s">
        <v>551</v>
      </c>
      <c r="M118" s="6" t="str">
        <f>VLOOKUP(B118,'Ark2'!$B$1:$H$267,7,0)</f>
        <v>https://www.ug.dk/voksen-og-efteruddannelser/arbejdsmarkedsuddannelser/obligatorisk-faelleskatalog/fagunderstoettende-dansk-som-andetsprog-fi</v>
      </c>
    </row>
    <row r="119" spans="1:13" s="6" customFormat="1" ht="18.75" customHeight="1" x14ac:dyDescent="0.3">
      <c r="A119" s="9" t="s">
        <v>97</v>
      </c>
      <c r="B119" s="7" t="s">
        <v>116</v>
      </c>
      <c r="C119" s="7" t="s">
        <v>0</v>
      </c>
      <c r="D119" s="7">
        <v>44726</v>
      </c>
      <c r="E119" s="8">
        <v>10</v>
      </c>
      <c r="F119" s="7"/>
      <c r="G119" t="s">
        <v>505</v>
      </c>
      <c r="H119" t="str">
        <f t="shared" si="6"/>
        <v>Gassvejsning af stumpsømme - rør</v>
      </c>
      <c r="I119" t="str">
        <f t="shared" si="10"/>
        <v>https://www.ug.dk/search/Gassvejsning af stumpsømme - rør</v>
      </c>
      <c r="J119" s="92" t="str">
        <f t="shared" si="7"/>
        <v>https://www.ug.dk/search/Gassvejsning af stumpsømme - rør</v>
      </c>
      <c r="K119" s="117" t="str">
        <f t="shared" si="11"/>
        <v>https://www.ug.dk/voksen-og-efteruddannelser/arbejdsmarkedsuddannelser/svejsning-skaering-og-maritim-produktion-i-metal/gassvejsning-af-stumpsoemme-roer</v>
      </c>
      <c r="L119" s="6" t="s">
        <v>645</v>
      </c>
      <c r="M119" s="6" t="str">
        <f>VLOOKUP(B119,'Ark2'!$B$1:$H$267,7,0)</f>
        <v>https://www.ug.dk/voksen-og-efteruddannelser/arbejdsmarkedsuddannelser/svejsning-skaering-og-maritim-produktion-i-metal/gassvejsning-af-stumpsoemme-roer</v>
      </c>
    </row>
    <row r="120" spans="1:13" s="6" customFormat="1" ht="18.75" customHeight="1" x14ac:dyDescent="0.3">
      <c r="A120" s="9" t="s">
        <v>97</v>
      </c>
      <c r="B120" s="7" t="s">
        <v>115</v>
      </c>
      <c r="C120" s="7" t="s">
        <v>0</v>
      </c>
      <c r="D120" s="7">
        <v>44725</v>
      </c>
      <c r="E120" s="8">
        <v>5</v>
      </c>
      <c r="F120" s="7"/>
      <c r="G120" t="s">
        <v>505</v>
      </c>
      <c r="H120" t="str">
        <f t="shared" si="6"/>
        <v>Gassvejsning af stumpsømme - rør proces 311</v>
      </c>
      <c r="I120" t="str">
        <f t="shared" si="10"/>
        <v>https://www.ug.dk/search/Gassvejsning af stumpsømme - rør proces 311</v>
      </c>
      <c r="J120" s="92" t="str">
        <f t="shared" si="7"/>
        <v>https://www.ug.dk/search/Gassvejsning af stumpsømme - rør proces 311</v>
      </c>
      <c r="K120" s="117" t="str">
        <f t="shared" si="11"/>
        <v>https://www.ug.dk/voksen-og-efteruddannelser/arbejdsmarkedsuddannelser/svejsning-skaering-og-maritim-produktion-i-metal/gassvejsning-af-stumpsoemme-roer-proces-311</v>
      </c>
      <c r="L120" s="6" t="s">
        <v>646</v>
      </c>
      <c r="M120" s="6" t="str">
        <f>VLOOKUP(B120,'Ark2'!$B$1:$H$267,7,0)</f>
        <v>https://www.ug.dk/voksen-og-efteruddannelser/arbejdsmarkedsuddannelser/svejsning-skaering-og-maritim-produktion-i-metal/gassvejsning-af-stumpsoemme-roer-proces-311</v>
      </c>
    </row>
    <row r="121" spans="1:13" s="6" customFormat="1" ht="18.75" customHeight="1" x14ac:dyDescent="0.3">
      <c r="A121" s="9" t="s">
        <v>97</v>
      </c>
      <c r="B121" s="7" t="s">
        <v>114</v>
      </c>
      <c r="C121" s="7" t="s">
        <v>0</v>
      </c>
      <c r="D121" s="7">
        <v>44724</v>
      </c>
      <c r="E121" s="8">
        <v>5</v>
      </c>
      <c r="F121" s="7"/>
      <c r="G121" t="s">
        <v>505</v>
      </c>
      <c r="H121" t="str">
        <f t="shared" si="6"/>
        <v>Gassvejsning proces 311</v>
      </c>
      <c r="I121" t="str">
        <f t="shared" si="10"/>
        <v>https://www.ug.dk/search/Gassvejsning proces 311</v>
      </c>
      <c r="J121" s="92" t="str">
        <f t="shared" si="7"/>
        <v>https://www.ug.dk/search/Gassvejsning proces 311</v>
      </c>
      <c r="K121" s="117" t="str">
        <f t="shared" si="11"/>
        <v>https://www.ug.dk/voksen-og-efteruddannelser/arbejdsmarkedsuddannelser/svejsning-skaering-og-maritim-produktion-i-metal/gassvejsning-proces-311</v>
      </c>
      <c r="L121" s="6" t="s">
        <v>647</v>
      </c>
      <c r="M121" s="6" t="str">
        <f>VLOOKUP(B121,'Ark2'!$B$1:$H$267,7,0)</f>
        <v>https://www.ug.dk/voksen-og-efteruddannelser/arbejdsmarkedsuddannelser/svejsning-skaering-og-maritim-produktion-i-metal/gassvejsning-proces-311</v>
      </c>
    </row>
    <row r="122" spans="1:13" s="6" customFormat="1" ht="18.75" customHeight="1" x14ac:dyDescent="0.3">
      <c r="A122" s="9" t="s">
        <v>97</v>
      </c>
      <c r="B122" s="7" t="s">
        <v>131</v>
      </c>
      <c r="C122" s="7" t="s">
        <v>0</v>
      </c>
      <c r="D122" s="7">
        <v>48108</v>
      </c>
      <c r="E122" s="8">
        <v>1</v>
      </c>
      <c r="F122" s="7"/>
      <c r="G122" t="s">
        <v>505</v>
      </c>
      <c r="H122" t="str">
        <f t="shared" si="6"/>
        <v>Grundlæggende fejlsøgning, autoområdet</v>
      </c>
      <c r="I122" t="str">
        <f t="shared" si="10"/>
        <v>https://www.ug.dk/search/Grundlæggende fejlsøgning, autoområdet</v>
      </c>
      <c r="J122" s="92" t="str">
        <f t="shared" si="7"/>
        <v>https://www.ug.dk/search/Grundlæggende fejlsøgning, autoområdet</v>
      </c>
      <c r="K122" s="117" t="str">
        <f t="shared" si="11"/>
        <v>https://www.ug.dk/voksen-og-efteruddannelser/arbejdsmarkedsuddannelser/koeretoejsomraadet/grundlaeggende-fejlsoegning-autoomraadet</v>
      </c>
      <c r="L122" s="6" t="s">
        <v>648</v>
      </c>
      <c r="M122" s="6" t="str">
        <f>VLOOKUP(B122,'Ark2'!$B$1:$H$267,7,0)</f>
        <v>https://www.ug.dk/voksen-og-efteruddannelser/arbejdsmarkedsuddannelser/koeretoejsomraadet/grundlaeggende-fejlsoegning-autoomraadet</v>
      </c>
    </row>
    <row r="123" spans="1:13" s="6" customFormat="1" ht="18.75" customHeight="1" x14ac:dyDescent="0.3">
      <c r="A123" s="9" t="s">
        <v>97</v>
      </c>
      <c r="B123" s="7" t="s">
        <v>138</v>
      </c>
      <c r="C123" s="7" t="s">
        <v>0</v>
      </c>
      <c r="D123" s="7">
        <v>48927</v>
      </c>
      <c r="E123" s="8">
        <v>3</v>
      </c>
      <c r="F123" s="7"/>
      <c r="G123" t="s">
        <v>505</v>
      </c>
      <c r="H123" t="str">
        <f t="shared" si="6"/>
        <v>Grundlæggende maskintegning</v>
      </c>
      <c r="I123" t="str">
        <f t="shared" si="10"/>
        <v>https://www.ug.dk/search/Grundlæggende maskintegning</v>
      </c>
      <c r="J123" s="92" t="str">
        <f t="shared" si="7"/>
        <v>https://www.ug.dk/search/Grundlæggende maskintegning</v>
      </c>
      <c r="K123" s="117" t="str">
        <f t="shared" si="11"/>
        <v>https://www.ug.dk/voksen-og-efteruddannelser/arbejdsmarkedsuddannelser/spaantagende-metalindustri/grundlaeggende-maskintegning</v>
      </c>
      <c r="L123" s="6" t="s">
        <v>649</v>
      </c>
      <c r="M123" s="6" t="str">
        <f>VLOOKUP(B123,'Ark2'!$B$1:$H$267,7,0)</f>
        <v>https://www.ug.dk/voksen-og-efteruddannelser/arbejdsmarkedsuddannelser/spaantagende-metalindustri/grundlaeggende-maskintegning</v>
      </c>
    </row>
    <row r="124" spans="1:13" s="6" customFormat="1" ht="18.75" customHeight="1" x14ac:dyDescent="0.3">
      <c r="A124" s="9" t="s">
        <v>97</v>
      </c>
      <c r="B124" s="7" t="s">
        <v>111</v>
      </c>
      <c r="C124" s="7" t="s">
        <v>0</v>
      </c>
      <c r="D124" s="7">
        <v>48107</v>
      </c>
      <c r="E124" s="8">
        <v>1</v>
      </c>
      <c r="F124" s="7"/>
      <c r="G124" t="s">
        <v>505</v>
      </c>
      <c r="H124" t="str">
        <f t="shared" si="6"/>
        <v>Grundlæggende motorstyring, autoområdet</v>
      </c>
      <c r="I124" t="str">
        <f t="shared" ref="I124:I155" si="12">CONCATENATE(G124,B124)</f>
        <v>https://www.ug.dk/search/Grundlæggende motorstyring, autoområdet</v>
      </c>
      <c r="J124" s="92" t="str">
        <f t="shared" si="7"/>
        <v>https://www.ug.dk/search/Grundlæggende motorstyring, autoområdet</v>
      </c>
      <c r="K124" s="117" t="str">
        <f t="shared" ref="K124:K155" si="13">HYPERLINK(L124)</f>
        <v>https://www.ug.dk/voksen-og-efteruddannelser/arbejdsmarkedsuddannelser/koeretoejsomraadet/grundlaeggende-motorstyring-autoomraadet</v>
      </c>
      <c r="L124" s="6" t="s">
        <v>650</v>
      </c>
      <c r="M124" s="6" t="str">
        <f>VLOOKUP(B124,'Ark2'!$B$1:$H$267,7,0)</f>
        <v>https://www.ug.dk/voksen-og-efteruddannelser/arbejdsmarkedsuddannelser/koeretoejsomraadet/grundlaeggende-motorstyring-autoomraadet</v>
      </c>
    </row>
    <row r="125" spans="1:13" s="6" customFormat="1" ht="18.75" customHeight="1" x14ac:dyDescent="0.3">
      <c r="A125" s="9" t="s">
        <v>97</v>
      </c>
      <c r="B125" s="7" t="s">
        <v>110</v>
      </c>
      <c r="C125" s="7" t="s">
        <v>0</v>
      </c>
      <c r="D125" s="7">
        <v>48106</v>
      </c>
      <c r="E125" s="8">
        <v>1</v>
      </c>
      <c r="F125" s="7"/>
      <c r="G125" t="s">
        <v>505</v>
      </c>
      <c r="H125" t="str">
        <f t="shared" si="6"/>
        <v>Grundlæggende testerkursus, autoområdet</v>
      </c>
      <c r="I125" t="str">
        <f t="shared" si="12"/>
        <v>https://www.ug.dk/search/Grundlæggende testerkursus, autoområdet</v>
      </c>
      <c r="J125" s="92" t="str">
        <f t="shared" si="7"/>
        <v>https://www.ug.dk/search/Grundlæggende testerkursus, autoområdet</v>
      </c>
      <c r="K125" s="117" t="str">
        <f t="shared" si="13"/>
        <v>https://www.ug.dk/voksen-og-efteruddannelser/arbejdsmarkedsuddannelser/koeretoejsomraadet/grundlaeggende-testerkursus-autoomraadet</v>
      </c>
      <c r="L125" s="6" t="s">
        <v>651</v>
      </c>
      <c r="M125" s="6" t="str">
        <f>VLOOKUP(B125,'Ark2'!$B$1:$H$267,7,0)</f>
        <v>https://www.ug.dk/voksen-og-efteruddannelser/arbejdsmarkedsuddannelser/koeretoejsomraadet/grundlaeggende-testerkursus-autoomraadet</v>
      </c>
    </row>
    <row r="126" spans="1:13" s="6" customFormat="1" ht="18.75" customHeight="1" x14ac:dyDescent="0.3">
      <c r="A126" s="9" t="s">
        <v>97</v>
      </c>
      <c r="B126" s="7" t="s">
        <v>108</v>
      </c>
      <c r="C126" s="7" t="s">
        <v>0</v>
      </c>
      <c r="D126" s="7">
        <v>42812</v>
      </c>
      <c r="E126" s="8">
        <v>1</v>
      </c>
      <c r="F126" s="7"/>
      <c r="G126" t="s">
        <v>505</v>
      </c>
      <c r="H126" t="str">
        <f t="shared" si="6"/>
        <v>Hjulafbalancering og kosmetisk optimering</v>
      </c>
      <c r="I126" t="str">
        <f t="shared" si="12"/>
        <v>https://www.ug.dk/search/Hjulafbalancering og kosmetisk optimering</v>
      </c>
      <c r="J126" s="92" t="str">
        <f t="shared" si="7"/>
        <v>https://www.ug.dk/search/Hjulafbalancering og kosmetisk optimering</v>
      </c>
      <c r="K126" s="117" t="str">
        <f t="shared" si="13"/>
        <v>https://www.ug.dk/voksen-og-efteruddannelser/arbejdsmarkedsuddannelser/koeretoejsomraadet/hjulafbalancering-og-kosmetisk-optimering</v>
      </c>
      <c r="L126" s="6" t="s">
        <v>652</v>
      </c>
      <c r="M126" s="6" t="str">
        <f>VLOOKUP(B126,'Ark2'!$B$1:$H$267,7,0)</f>
        <v>https://www.ug.dk/voksen-og-efteruddannelser/arbejdsmarkedsuddannelser/koeretoejsomraadet/hjulafbalancering-og-kosmetisk-optimering</v>
      </c>
    </row>
    <row r="127" spans="1:13" s="6" customFormat="1" ht="18.75" customHeight="1" x14ac:dyDescent="0.3">
      <c r="A127" s="9" t="s">
        <v>97</v>
      </c>
      <c r="B127" s="7" t="s">
        <v>143</v>
      </c>
      <c r="C127" s="7" t="s">
        <v>0</v>
      </c>
      <c r="D127" s="7">
        <v>49819</v>
      </c>
      <c r="E127" s="8">
        <v>3</v>
      </c>
      <c r="F127" s="7"/>
      <c r="G127" t="s">
        <v>505</v>
      </c>
      <c r="H127" t="str">
        <f t="shared" si="6"/>
        <v>Højvolt-batteriteknologi i El-Hybride køretøjer</v>
      </c>
      <c r="I127" t="str">
        <f t="shared" si="12"/>
        <v>https://www.ug.dk/search/Højvolt-batteriteknologi i El-Hybride køretøjer</v>
      </c>
      <c r="J127" s="92" t="str">
        <f t="shared" si="7"/>
        <v>https://www.ug.dk/search/Højvolt-batteriteknologi i El-Hybride køretøjer</v>
      </c>
      <c r="K127" s="117" t="str">
        <f t="shared" si="13"/>
        <v>https://www.ug.dk/voksen-og-efteruddannelser/arbejdsmarkedsuddannelser/koeretoejsomraadet/hoejvolt-batteriteknologi-i-el-hybride-koeretoejer</v>
      </c>
      <c r="L127" s="6" t="s">
        <v>653</v>
      </c>
      <c r="M127" s="6" t="str">
        <f>VLOOKUP(B127,'Ark2'!$B$1:$H$267,7,0)</f>
        <v>https://www.ug.dk/voksen-og-efteruddannelser/arbejdsmarkedsuddannelser/koeretoejsomraadet/hoejvolt-batteriteknologi-i-el-hybride-koeretoejer</v>
      </c>
    </row>
    <row r="128" spans="1:13" s="6" customFormat="1" ht="18.75" customHeight="1" x14ac:dyDescent="0.3">
      <c r="A128" s="9" t="s">
        <v>97</v>
      </c>
      <c r="B128" s="7" t="s">
        <v>118</v>
      </c>
      <c r="C128" s="7" t="s">
        <v>0</v>
      </c>
      <c r="D128" s="7">
        <v>40089</v>
      </c>
      <c r="E128" s="8">
        <v>10</v>
      </c>
      <c r="F128" s="7"/>
      <c r="G128" t="s">
        <v>505</v>
      </c>
      <c r="H128" t="str">
        <f t="shared" si="6"/>
        <v>Lys b svejs-stumps plade alle pos</v>
      </c>
      <c r="I128" t="str">
        <f t="shared" si="12"/>
        <v>https://www.ug.dk/search/Lys b svejs-stumps plade alle pos</v>
      </c>
      <c r="J128" s="92" t="str">
        <f t="shared" si="7"/>
        <v>https://www.ug.dk/search/Lys b svejs-stumps plade alle pos</v>
      </c>
      <c r="K128" s="117" t="str">
        <f t="shared" si="13"/>
        <v>https://www.ug.dk/voksen-og-efteruddannelser/arbejdsmarkedsuddannelser/svejsning-skaering-og-maritim-produktion-i-metal/lys-b-svejs-stumps-plade-alle-pos</v>
      </c>
      <c r="L128" s="6" t="s">
        <v>654</v>
      </c>
      <c r="M128" s="6" t="str">
        <f>VLOOKUP(B128,'Ark2'!$B$1:$H$267,7,0)</f>
        <v>https://www.ug.dk/voksen-og-efteruddannelser/arbejdsmarkedsuddannelser/svejsning-skaering-og-maritim-produktion-i-metal/lys-b-svejs-stumps-plade-alle-pos</v>
      </c>
    </row>
    <row r="129" spans="1:13" s="6" customFormat="1" ht="18.75" customHeight="1" x14ac:dyDescent="0.3">
      <c r="A129" s="9" t="s">
        <v>97</v>
      </c>
      <c r="B129" s="7" t="s">
        <v>101</v>
      </c>
      <c r="C129" s="7" t="s">
        <v>0</v>
      </c>
      <c r="D129" s="7">
        <v>40088</v>
      </c>
      <c r="E129" s="8">
        <v>10</v>
      </c>
      <c r="F129" s="7"/>
      <c r="G129" t="s">
        <v>505</v>
      </c>
      <c r="H129" t="str">
        <f t="shared" si="6"/>
        <v>Lys b svejs-stumps plade pos PA-PF</v>
      </c>
      <c r="I129" t="str">
        <f t="shared" si="12"/>
        <v>https://www.ug.dk/search/Lys b svejs-stumps plade pos PA-PF</v>
      </c>
      <c r="J129" s="92" t="str">
        <f t="shared" si="7"/>
        <v>https://www.ug.dk/search/Lys b svejs-stumps plade pos PA-PF</v>
      </c>
      <c r="K129" s="117" t="str">
        <f t="shared" si="13"/>
        <v>https://www.ug.dk/voksen-og-efteruddannelser/arbejdsmarkedsuddannelser/svejsning-skaering-og-maritim-produktion-i-metal/lys-b-svejs-stumps-plade-pos-pa-pf</v>
      </c>
      <c r="L129" s="6" t="s">
        <v>655</v>
      </c>
      <c r="M129" s="6" t="str">
        <f>VLOOKUP(B129,'Ark2'!$B$1:$H$267,7,0)</f>
        <v>https://www.ug.dk/voksen-og-efteruddannelser/arbejdsmarkedsuddannelser/svejsning-skaering-og-maritim-produktion-i-metal/lys-b-svejs-stumps-plade-pos-pa-pf</v>
      </c>
    </row>
    <row r="130" spans="1:13" s="6" customFormat="1" ht="18.75" customHeight="1" x14ac:dyDescent="0.3">
      <c r="A130" s="9" t="s">
        <v>97</v>
      </c>
      <c r="B130" s="7" t="s">
        <v>102</v>
      </c>
      <c r="C130" s="7" t="s">
        <v>0</v>
      </c>
      <c r="D130" s="7">
        <v>40091</v>
      </c>
      <c r="E130" s="8">
        <v>10</v>
      </c>
      <c r="F130" s="7"/>
      <c r="G130" t="s">
        <v>505</v>
      </c>
      <c r="H130" t="str">
        <f t="shared" si="6"/>
        <v>Lys b svejs-stumps rør alle pos</v>
      </c>
      <c r="I130" t="str">
        <f t="shared" si="12"/>
        <v>https://www.ug.dk/search/Lys b svejs-stumps rør alle pos</v>
      </c>
      <c r="J130" s="92" t="str">
        <f t="shared" si="7"/>
        <v>https://www.ug.dk/search/Lys b svejs-stumps rør alle pos</v>
      </c>
      <c r="K130" s="117" t="str">
        <f t="shared" si="13"/>
        <v>https://www.ug.dk/voksen-og-efteruddannelser/arbejdsmarkedsuddannelser/svejsning-skaering-og-maritim-produktion-i-metal/lys-b-svejs-stumps-roer-alle-pos</v>
      </c>
      <c r="L130" s="6" t="s">
        <v>656</v>
      </c>
      <c r="M130" s="6" t="str">
        <f>VLOOKUP(B130,'Ark2'!$B$1:$H$267,7,0)</f>
        <v>https://www.ug.dk/voksen-og-efteruddannelser/arbejdsmarkedsuddannelser/svejsning-skaering-og-maritim-produktion-i-metal/lys-b-svejs-stumps-roer-alle-pos</v>
      </c>
    </row>
    <row r="131" spans="1:13" s="6" customFormat="1" ht="18.75" customHeight="1" x14ac:dyDescent="0.3">
      <c r="A131" s="9" t="s">
        <v>97</v>
      </c>
      <c r="B131" s="7" t="s">
        <v>141</v>
      </c>
      <c r="C131" s="7" t="s">
        <v>0</v>
      </c>
      <c r="D131" s="7">
        <v>49625</v>
      </c>
      <c r="E131" s="8">
        <v>5</v>
      </c>
      <c r="F131" s="7"/>
      <c r="G131" t="s">
        <v>505</v>
      </c>
      <c r="H131" t="str">
        <f t="shared" ref="H131:H194" si="14">B131</f>
        <v>Lysbuesvejsning</v>
      </c>
      <c r="I131" t="str">
        <f t="shared" si="12"/>
        <v>https://www.ug.dk/search/Lysbuesvejsning</v>
      </c>
      <c r="J131" s="92" t="str">
        <f t="shared" ref="J131:J194" si="15">HYPERLINK(I131)</f>
        <v>https://www.ug.dk/search/Lysbuesvejsning</v>
      </c>
      <c r="K131" s="117" t="str">
        <f t="shared" si="13"/>
        <v>https://www.ug.dk/voksen-og-efteruddannelser/arbejdsmarkedsuddannelser/svejsning-skaering-og-maritim-produktion-i-metal/lysbuesvejsning</v>
      </c>
      <c r="L131" s="6" t="s">
        <v>657</v>
      </c>
      <c r="M131" s="6" t="str">
        <f>VLOOKUP(B131,'Ark2'!$B$1:$H$267,7,0)</f>
        <v>https://www.ug.dk/voksen-og-efteruddannelser/arbejdsmarkedsuddannelser/svejsning-skaering-og-maritim-produktion-i-metal/lysbuesvejsning</v>
      </c>
    </row>
    <row r="132" spans="1:13" s="6" customFormat="1" ht="18.75" customHeight="1" x14ac:dyDescent="0.3">
      <c r="A132" s="9" t="s">
        <v>97</v>
      </c>
      <c r="B132" s="7" t="s">
        <v>103</v>
      </c>
      <c r="C132" s="7" t="s">
        <v>0</v>
      </c>
      <c r="D132" s="7">
        <v>40098</v>
      </c>
      <c r="E132" s="8">
        <v>5</v>
      </c>
      <c r="F132" s="7"/>
      <c r="G132" t="s">
        <v>505</v>
      </c>
      <c r="H132" t="str">
        <f t="shared" si="14"/>
        <v>MAG-svejs-kants plade/plade pr 136</v>
      </c>
      <c r="I132" t="str">
        <f t="shared" si="12"/>
        <v>https://www.ug.dk/search/MAG-svejs-kants plade/plade pr 136</v>
      </c>
      <c r="J132" s="92" t="str">
        <f t="shared" si="15"/>
        <v>https://www.ug.dk/search/MAG-svejs-kants plade/plade pr 136</v>
      </c>
      <c r="K132" s="117" t="str">
        <f t="shared" si="13"/>
        <v>https://www.ug.dk/voksen-og-efteruddannelser/arbejdsmarkedsuddannelser/svejsning-skaering-og-maritim-produktion-i-metal/mag-svejs-kants-pladeplade-pr-136</v>
      </c>
      <c r="L132" s="6" t="s">
        <v>658</v>
      </c>
      <c r="M132" s="6" t="str">
        <f>VLOOKUP(B132,'Ark2'!$B$1:$H$267,7,0)</f>
        <v>https://www.ug.dk/voksen-og-efteruddannelser/arbejdsmarkedsuddannelser/svejsning-skaering-og-maritim-produktion-i-metal/mag-svejs-kants-pladeplade-pr-136</v>
      </c>
    </row>
    <row r="133" spans="1:13" s="6" customFormat="1" ht="18.75" customHeight="1" x14ac:dyDescent="0.3">
      <c r="A133" s="9" t="s">
        <v>97</v>
      </c>
      <c r="B133" s="7" t="s">
        <v>117</v>
      </c>
      <c r="C133" s="7" t="s">
        <v>0</v>
      </c>
      <c r="D133" s="7">
        <v>45118</v>
      </c>
      <c r="E133" s="8">
        <v>3</v>
      </c>
      <c r="F133" s="7"/>
      <c r="G133" t="s">
        <v>505</v>
      </c>
      <c r="H133" t="str">
        <f t="shared" si="14"/>
        <v>Materialelære, stål</v>
      </c>
      <c r="I133" t="str">
        <f t="shared" si="12"/>
        <v>https://www.ug.dk/search/Materialelære, stål</v>
      </c>
      <c r="J133" s="92" t="str">
        <f t="shared" si="15"/>
        <v>https://www.ug.dk/search/Materialelære, stål</v>
      </c>
      <c r="K133" s="117" t="str">
        <f t="shared" si="13"/>
        <v>https://www.ug.dk/voksen-og-efteruddannelser/arbejdsmarkedsuddannelser/svejsning-skaering-og-maritim-produktion-i-metal/materialelaere-staal</v>
      </c>
      <c r="L133" s="6" t="s">
        <v>659</v>
      </c>
      <c r="M133" s="6" t="str">
        <f>VLOOKUP(B133,'Ark2'!$B$1:$H$267,7,0)</f>
        <v>https://www.ug.dk/voksen-og-efteruddannelser/arbejdsmarkedsuddannelser/svejsning-skaering-og-maritim-produktion-i-metal/materialelaere-staal</v>
      </c>
    </row>
    <row r="134" spans="1:13" s="6" customFormat="1" ht="18.75" customHeight="1" x14ac:dyDescent="0.3">
      <c r="A134" s="9" t="s">
        <v>97</v>
      </c>
      <c r="B134" s="7" t="s">
        <v>130</v>
      </c>
      <c r="C134" s="7" t="s">
        <v>0</v>
      </c>
      <c r="D134" s="7">
        <v>47942</v>
      </c>
      <c r="E134" s="8">
        <v>2</v>
      </c>
      <c r="F134" s="7"/>
      <c r="G134" t="s">
        <v>505</v>
      </c>
      <c r="H134" t="str">
        <f t="shared" si="14"/>
        <v>Pers. sikkerhed v arbejde med epoxy og isocyanater</v>
      </c>
      <c r="I134" t="str">
        <f t="shared" si="12"/>
        <v>https://www.ug.dk/search/Pers. sikkerhed v arbejde med epoxy og isocyanater</v>
      </c>
      <c r="J134" s="92" t="str">
        <f t="shared" si="15"/>
        <v>https://www.ug.dk/search/Pers. sikkerhed v arbejde med epoxy og isocyanater</v>
      </c>
      <c r="K134" s="117" t="str">
        <f t="shared" si="13"/>
        <v>https://www.ug.dk/voksen-og-efteruddannelser/arbejdsmarkedsuddannelser/overfladebehandling/pers-sikkerhed-v-arbejde-med-epoxy-og-isocyanater</v>
      </c>
      <c r="L134" s="6" t="s">
        <v>660</v>
      </c>
      <c r="M134" s="6" t="str">
        <f>VLOOKUP(B134,'Ark2'!$B$1:$H$267,7,0)</f>
        <v>https://www.ug.dk/voksen-og-efteruddannelser/arbejdsmarkedsuddannelser/overfladebehandling/pers-sikkerhed-v-arbejde-med-epoxy-og-isocyanater</v>
      </c>
    </row>
    <row r="135" spans="1:13" s="6" customFormat="1" ht="18.75" customHeight="1" x14ac:dyDescent="0.3">
      <c r="A135" s="9" t="s">
        <v>97</v>
      </c>
      <c r="B135" s="7" t="s">
        <v>100</v>
      </c>
      <c r="C135" s="7" t="s">
        <v>0</v>
      </c>
      <c r="D135" s="7">
        <v>49065</v>
      </c>
      <c r="E135" s="8">
        <v>10</v>
      </c>
      <c r="F135" s="7"/>
      <c r="G135" t="s">
        <v>505</v>
      </c>
      <c r="H135" t="str">
        <f t="shared" si="14"/>
        <v>Pladeudfoldning - trin 1</v>
      </c>
      <c r="I135" t="str">
        <f t="shared" si="12"/>
        <v>https://www.ug.dk/search/Pladeudfoldning - trin 1</v>
      </c>
      <c r="J135" s="92" t="str">
        <f t="shared" si="15"/>
        <v>https://www.ug.dk/search/Pladeudfoldning - trin 1</v>
      </c>
      <c r="K135" s="117" t="str">
        <f t="shared" si="13"/>
        <v>https://www.ug.dk/voksen-og-efteruddannelser/arbejdsmarkedsuddannelser/isolering-af-tekniske-anlaeg/pladeudfoldning-trin-1</v>
      </c>
      <c r="L135" s="6" t="s">
        <v>661</v>
      </c>
      <c r="M135" s="6" t="str">
        <f>VLOOKUP(B135,'Ark2'!$B$1:$H$267,7,0)</f>
        <v>https://www.ug.dk/voksen-og-efteruddannelser/arbejdsmarkedsuddannelser/isolering-af-tekniske-anlaeg/pladeudfoldning-trin-1</v>
      </c>
    </row>
    <row r="136" spans="1:13" s="6" customFormat="1" ht="18.75" customHeight="1" x14ac:dyDescent="0.3">
      <c r="A136" s="9" t="s">
        <v>97</v>
      </c>
      <c r="B136" s="7" t="s">
        <v>99</v>
      </c>
      <c r="C136" s="7" t="s">
        <v>0</v>
      </c>
      <c r="D136" s="7">
        <v>49063</v>
      </c>
      <c r="E136" s="8">
        <v>10</v>
      </c>
      <c r="F136" s="7"/>
      <c r="G136" t="s">
        <v>505</v>
      </c>
      <c r="H136" t="str">
        <f t="shared" si="14"/>
        <v>Pladeudfoldning - trin 2</v>
      </c>
      <c r="I136" t="str">
        <f t="shared" si="12"/>
        <v>https://www.ug.dk/search/Pladeudfoldning - trin 2</v>
      </c>
      <c r="J136" s="92" t="str">
        <f t="shared" si="15"/>
        <v>https://www.ug.dk/search/Pladeudfoldning - trin 2</v>
      </c>
      <c r="K136" s="117" t="str">
        <f t="shared" si="13"/>
        <v>https://www.ug.dk/voksen-og-efteruddannelser/arbejdsmarkedsuddannelser/isolering-af-tekniske-anlaeg/pladeudfoldning-trin-2</v>
      </c>
      <c r="L136" s="6" t="s">
        <v>662</v>
      </c>
      <c r="M136" s="6" t="str">
        <f>VLOOKUP(B136,'Ark2'!$B$1:$H$267,7,0)</f>
        <v>https://www.ug.dk/voksen-og-efteruddannelser/arbejdsmarkedsuddannelser/isolering-af-tekniske-anlaeg/pladeudfoldning-trin-2</v>
      </c>
    </row>
    <row r="137" spans="1:13" s="6" customFormat="1" ht="18.75" customHeight="1" x14ac:dyDescent="0.3">
      <c r="A137" s="9" t="s">
        <v>97</v>
      </c>
      <c r="B137" s="7" t="s">
        <v>98</v>
      </c>
      <c r="C137" s="7" t="s">
        <v>0</v>
      </c>
      <c r="D137" s="7">
        <v>49064</v>
      </c>
      <c r="E137" s="8">
        <v>10</v>
      </c>
      <c r="F137" s="7"/>
      <c r="G137" t="s">
        <v>505</v>
      </c>
      <c r="H137" t="str">
        <f t="shared" si="14"/>
        <v>Pladeudfoldning - trin 3</v>
      </c>
      <c r="I137" t="str">
        <f t="shared" si="12"/>
        <v>https://www.ug.dk/search/Pladeudfoldning - trin 3</v>
      </c>
      <c r="J137" s="92" t="str">
        <f t="shared" si="15"/>
        <v>https://www.ug.dk/search/Pladeudfoldning - trin 3</v>
      </c>
      <c r="K137" s="117" t="str">
        <f t="shared" si="13"/>
        <v>https://www.ug.dk/voksen-og-efteruddannelser/arbejdsmarkedsuddannelser/isolering-af-tekniske-anlaeg/pladeudfoldning-trin-3</v>
      </c>
      <c r="L137" s="6" t="s">
        <v>663</v>
      </c>
      <c r="M137" s="6" t="str">
        <f>VLOOKUP(B137,'Ark2'!$B$1:$H$267,7,0)</f>
        <v>https://www.ug.dk/voksen-og-efteruddannelser/arbejdsmarkedsuddannelser/isolering-af-tekniske-anlaeg/pladeudfoldning-trin-3</v>
      </c>
    </row>
    <row r="138" spans="1:13" s="6" customFormat="1" ht="18.75" customHeight="1" x14ac:dyDescent="0.3">
      <c r="A138" s="9" t="s">
        <v>97</v>
      </c>
      <c r="B138" s="7" t="s">
        <v>145</v>
      </c>
      <c r="C138" s="7" t="s">
        <v>0</v>
      </c>
      <c r="D138" s="7">
        <v>49876</v>
      </c>
      <c r="E138" s="8">
        <v>5</v>
      </c>
      <c r="F138" s="7"/>
      <c r="G138" t="s">
        <v>505</v>
      </c>
      <c r="H138" t="str">
        <f t="shared" si="14"/>
        <v>PLC programmering 1-2, Kombinatorisk</v>
      </c>
      <c r="I138" t="str">
        <f t="shared" si="12"/>
        <v>https://www.ug.dk/search/PLC programmering 1-2, Kombinatorisk</v>
      </c>
      <c r="J138" s="92" t="str">
        <f t="shared" si="15"/>
        <v>https://www.ug.dk/search/PLC programmering 1-2, Kombinatorisk</v>
      </c>
      <c r="K138" s="117" t="str">
        <f t="shared" si="13"/>
        <v>https://www.ug.dk/voksen-og-efteruddannelser/arbejdsmarkedsuddannelser/automatik-og-procesteknisk-omraade/plc-programmering-1-2-kombinatorisk</v>
      </c>
      <c r="L138" s="6" t="s">
        <v>664</v>
      </c>
      <c r="M138" s="6" t="str">
        <f>VLOOKUP(B138,'Ark2'!$B$1:$H$267,7,0)</f>
        <v>https://www.ug.dk/voksen-og-efteruddannelser/arbejdsmarkedsuddannelser/automatik-og-procesteknisk-omraade/plc-programmering-1-2-kombinatorisk</v>
      </c>
    </row>
    <row r="139" spans="1:13" s="6" customFormat="1" ht="18.75" customHeight="1" x14ac:dyDescent="0.3">
      <c r="A139" s="9" t="s">
        <v>97</v>
      </c>
      <c r="B139" s="7" t="s">
        <v>140</v>
      </c>
      <c r="C139" s="7" t="s">
        <v>0</v>
      </c>
      <c r="D139" s="7">
        <v>49497</v>
      </c>
      <c r="E139" s="8">
        <v>2</v>
      </c>
      <c r="F139" s="7"/>
      <c r="G139" t="s">
        <v>505</v>
      </c>
      <c r="H139" t="str">
        <f t="shared" si="14"/>
        <v>Reparation &amp; fejlfinding på undervogn &amp; affjedring</v>
      </c>
      <c r="I139" t="str">
        <f t="shared" si="12"/>
        <v>https://www.ug.dk/search/Reparation &amp; fejlfinding på undervogn &amp; affjedring</v>
      </c>
      <c r="J139" s="92" t="str">
        <f t="shared" si="15"/>
        <v>https://www.ug.dk/search/Reparation &amp; fejlfinding på undervogn &amp; affjedring</v>
      </c>
      <c r="K139" s="117" t="str">
        <f t="shared" si="13"/>
        <v>https://www.ug.dk/voksen-og-efteruddannelser/arbejdsmarkedsuddannelser/koeretoejsomraadet/reparation-fejlfinding-paa-undervogn-affjedring</v>
      </c>
      <c r="L139" s="6" t="s">
        <v>665</v>
      </c>
      <c r="M139" s="6" t="str">
        <f>VLOOKUP(B139,'Ark2'!$B$1:$H$267,7,0)</f>
        <v>https://www.ug.dk/voksen-og-efteruddannelser/arbejdsmarkedsuddannelser/koeretoejsomraadet/reparation-fejlfinding-paa-undervogn-affjedring</v>
      </c>
    </row>
    <row r="140" spans="1:13" s="6" customFormat="1" ht="18.75" customHeight="1" x14ac:dyDescent="0.3">
      <c r="A140" s="9" t="s">
        <v>97</v>
      </c>
      <c r="B140" s="7" t="s">
        <v>129</v>
      </c>
      <c r="C140" s="7" t="s">
        <v>0</v>
      </c>
      <c r="D140" s="7">
        <v>47905</v>
      </c>
      <c r="E140" s="8">
        <v>4</v>
      </c>
      <c r="F140" s="7"/>
      <c r="G140" t="s">
        <v>505</v>
      </c>
      <c r="H140" t="str">
        <f t="shared" si="14"/>
        <v>Sikkerhed på automatiske maskiner og anlæg</v>
      </c>
      <c r="I140" t="str">
        <f t="shared" si="12"/>
        <v>https://www.ug.dk/search/Sikkerhed på automatiske maskiner og anlæg</v>
      </c>
      <c r="J140" s="92" t="str">
        <f t="shared" si="15"/>
        <v>https://www.ug.dk/search/Sikkerhed på automatiske maskiner og anlæg</v>
      </c>
      <c r="K140" s="117" t="str">
        <f t="shared" si="13"/>
        <v>https://www.ug.dk/voksen-og-efteruddannelser/arbejdsmarkedsuddannelser/automatik-og-procesteknisk-omraade/sikkerhed-paa-automatiske-maskiner-og-anlaeg</v>
      </c>
      <c r="L140" s="6" t="s">
        <v>666</v>
      </c>
      <c r="M140" s="6" t="str">
        <f>VLOOKUP(B140,'Ark2'!$B$1:$H$267,7,0)</f>
        <v>https://www.ug.dk/voksen-og-efteruddannelser/arbejdsmarkedsuddannelser/automatik-og-procesteknisk-omraade/sikkerhed-paa-automatiske-maskiner-og-anlaeg</v>
      </c>
    </row>
    <row r="141" spans="1:13" s="6" customFormat="1" ht="18.75" customHeight="1" x14ac:dyDescent="0.3">
      <c r="A141" s="9" t="s">
        <v>97</v>
      </c>
      <c r="B141" s="7" t="s">
        <v>122</v>
      </c>
      <c r="C141" s="7" t="s">
        <v>0</v>
      </c>
      <c r="D141" s="7">
        <v>47364</v>
      </c>
      <c r="E141" s="8">
        <v>2</v>
      </c>
      <c r="F141" s="7"/>
      <c r="G141" t="s">
        <v>505</v>
      </c>
      <c r="H141" t="str">
        <f t="shared" si="14"/>
        <v>Sikkerhedseftersyn anhuggergrej/udskifteligt udst.</v>
      </c>
      <c r="I141" t="str">
        <f t="shared" si="12"/>
        <v>https://www.ug.dk/search/Sikkerhedseftersyn anhuggergrej/udskifteligt udst.</v>
      </c>
      <c r="J141" s="92" t="str">
        <f t="shared" si="15"/>
        <v>https://www.ug.dk/search/Sikkerhedseftersyn anhuggergrej/udskifteligt udst.</v>
      </c>
      <c r="K141" s="117" t="str">
        <f t="shared" si="13"/>
        <v>https://www.ug.dk/voksen-og-efteruddannelser/arbejdsmarkedsuddannelser/entreprenoer-og-landbrugstekniske-omraade/sikkerhedseftersyn-anhuggergrejudskifteligt-udst</v>
      </c>
      <c r="L141" s="6" t="s">
        <v>667</v>
      </c>
      <c r="M141" s="6" t="str">
        <f>VLOOKUP(B141,'Ark2'!$B$1:$H$267,7,0)</f>
        <v>https://www.ug.dk/voksen-og-efteruddannelser/arbejdsmarkedsuddannelser/entreprenoer-og-landbrugstekniske-omraade/sikkerhedseftersyn-anhuggergrejudskifteligt-udst</v>
      </c>
    </row>
    <row r="142" spans="1:13" s="6" customFormat="1" ht="18.75" customHeight="1" x14ac:dyDescent="0.3">
      <c r="A142" s="9" t="s">
        <v>97</v>
      </c>
      <c r="B142" s="7" t="s">
        <v>109</v>
      </c>
      <c r="C142" s="7" t="s">
        <v>0</v>
      </c>
      <c r="D142" s="7">
        <v>42870</v>
      </c>
      <c r="E142" s="8">
        <v>1</v>
      </c>
      <c r="F142" s="7"/>
      <c r="G142" t="s">
        <v>505</v>
      </c>
      <c r="H142" t="str">
        <f t="shared" si="14"/>
        <v>Sikkerhedshåndtering af eldrevne/hybrid køretøjer</v>
      </c>
      <c r="I142" t="str">
        <f t="shared" si="12"/>
        <v>https://www.ug.dk/search/Sikkerhedshåndtering af eldrevne/hybrid køretøjer</v>
      </c>
      <c r="J142" s="92" t="str">
        <f t="shared" si="15"/>
        <v>https://www.ug.dk/search/Sikkerhedshåndtering af eldrevne/hybrid køretøjer</v>
      </c>
      <c r="K142" s="117" t="str">
        <f t="shared" si="13"/>
        <v>https://www.ug.dk/voksen-og-efteruddannelser/arbejdsmarkedsuddannelser/koeretoejsomraadet/sikkerhedshaandtering-af-eldrevnehybrid-koeretoejer</v>
      </c>
      <c r="L142" s="6" t="s">
        <v>668</v>
      </c>
      <c r="M142" s="6" t="str">
        <f>VLOOKUP(B142,'Ark2'!$B$1:$H$267,7,0)</f>
        <v>https://www.ug.dk/voksen-og-efteruddannelser/arbejdsmarkedsuddannelser/koeretoejsomraadet/sikkerhedshaandtering-af-eldrevnehybrid-koeretoejer</v>
      </c>
    </row>
    <row r="143" spans="1:13" s="6" customFormat="1" ht="18.75" customHeight="1" x14ac:dyDescent="0.3">
      <c r="A143" s="9" t="s">
        <v>97</v>
      </c>
      <c r="B143" s="7" t="s">
        <v>142</v>
      </c>
      <c r="C143" s="7" t="s">
        <v>0</v>
      </c>
      <c r="D143" s="7">
        <v>49626</v>
      </c>
      <c r="E143" s="8">
        <v>5</v>
      </c>
      <c r="F143" s="7"/>
      <c r="G143" t="s">
        <v>505</v>
      </c>
      <c r="H143" t="str">
        <f t="shared" si="14"/>
        <v>TIG-svejsning proces 141</v>
      </c>
      <c r="I143" t="str">
        <f t="shared" si="12"/>
        <v>https://www.ug.dk/search/TIG-svejsning proces 141</v>
      </c>
      <c r="J143" s="92" t="str">
        <f t="shared" si="15"/>
        <v>https://www.ug.dk/search/TIG-svejsning proces 141</v>
      </c>
      <c r="K143" s="117" t="str">
        <f t="shared" si="13"/>
        <v>https://www.ug.dk/voksen-og-efteruddannelser/arbejdsmarkedsuddannelser/svejsning-skaering-og-maritim-produktion-i-metal/tig-svejsning-proces-141</v>
      </c>
      <c r="L143" s="6" t="s">
        <v>669</v>
      </c>
      <c r="M143" s="6" t="str">
        <f>VLOOKUP(B143,'Ark2'!$B$1:$H$267,7,0)</f>
        <v>https://www.ug.dk/voksen-og-efteruddannelser/arbejdsmarkedsuddannelser/svejsning-skaering-og-maritim-produktion-i-metal/tig-svejsning-proces-141</v>
      </c>
    </row>
    <row r="144" spans="1:13" s="6" customFormat="1" ht="18.75" customHeight="1" x14ac:dyDescent="0.3">
      <c r="A144" s="9" t="s">
        <v>97</v>
      </c>
      <c r="B144" s="7" t="s">
        <v>135</v>
      </c>
      <c r="C144" s="7" t="s">
        <v>0</v>
      </c>
      <c r="D144" s="7">
        <v>48882</v>
      </c>
      <c r="E144" s="8">
        <v>5</v>
      </c>
      <c r="F144" s="7"/>
      <c r="G144" t="s">
        <v>505</v>
      </c>
      <c r="H144" t="str">
        <f t="shared" si="14"/>
        <v>TIG-svejs-stumps tynd rustfri rør alle pos</v>
      </c>
      <c r="I144" t="str">
        <f t="shared" si="12"/>
        <v>https://www.ug.dk/search/TIG-svejs-stumps tynd rustfri rør alle pos</v>
      </c>
      <c r="J144" s="92" t="str">
        <f t="shared" si="15"/>
        <v>https://www.ug.dk/search/TIG-svejs-stumps tynd rustfri rør alle pos</v>
      </c>
      <c r="K144" s="117" t="str">
        <f t="shared" si="13"/>
        <v>https://www.ug.dk/voksen-og-efteruddannelser/arbejdsmarkedsuddannelser/svejsning-skaering-og-maritim-produktion-i-metal/tig-svejs-stumps-tynd-rustfri-roer-alle-pos</v>
      </c>
      <c r="L144" s="6" t="s">
        <v>670</v>
      </c>
      <c r="M144" s="6" t="str">
        <f>VLOOKUP(B144,'Ark2'!$B$1:$H$267,7,0)</f>
        <v>https://www.ug.dk/voksen-og-efteruddannelser/arbejdsmarkedsuddannelser/svejsning-skaering-og-maritim-produktion-i-metal/tig-svejs-stumps-tynd-rustfri-roer-alle-pos</v>
      </c>
    </row>
    <row r="145" spans="1:13" s="6" customFormat="1" ht="18.75" customHeight="1" x14ac:dyDescent="0.3">
      <c r="A145" s="9" t="s">
        <v>97</v>
      </c>
      <c r="B145" s="7" t="s">
        <v>104</v>
      </c>
      <c r="C145" s="7" t="s">
        <v>0</v>
      </c>
      <c r="D145" s="7">
        <v>40105</v>
      </c>
      <c r="E145" s="8">
        <v>5</v>
      </c>
      <c r="F145" s="7"/>
      <c r="G145" t="s">
        <v>505</v>
      </c>
      <c r="H145" t="str">
        <f t="shared" si="14"/>
        <v>TIG-svejs-stumps uleg plade</v>
      </c>
      <c r="I145" t="str">
        <f t="shared" si="12"/>
        <v>https://www.ug.dk/search/TIG-svejs-stumps uleg plade</v>
      </c>
      <c r="J145" s="92" t="str">
        <f t="shared" si="15"/>
        <v>https://www.ug.dk/search/TIG-svejs-stumps uleg plade</v>
      </c>
      <c r="K145" s="117" t="str">
        <f t="shared" si="13"/>
        <v>https://www.ug.dk/voksen-og-efteruddannelser/arbejdsmarkedsuddannelser/svejsning-skaering-og-maritim-produktion-i-metal/tig-svejs-stumps-uleg-plade</v>
      </c>
      <c r="L145" s="6" t="s">
        <v>671</v>
      </c>
      <c r="M145" s="6" t="str">
        <f>VLOOKUP(B145,'Ark2'!$B$1:$H$267,7,0)</f>
        <v>https://www.ug.dk/voksen-og-efteruddannelser/arbejdsmarkedsuddannelser/svejsning-skaering-og-maritim-produktion-i-metal/tig-svejs-stumps-uleg-plade</v>
      </c>
    </row>
    <row r="146" spans="1:13" s="6" customFormat="1" ht="18.75" customHeight="1" x14ac:dyDescent="0.3">
      <c r="A146" s="9" t="s">
        <v>97</v>
      </c>
      <c r="B146" s="7" t="s">
        <v>105</v>
      </c>
      <c r="C146" s="7" t="s">
        <v>0</v>
      </c>
      <c r="D146" s="7">
        <v>40107</v>
      </c>
      <c r="E146" s="8">
        <v>10</v>
      </c>
      <c r="F146" s="7"/>
      <c r="G146" t="s">
        <v>505</v>
      </c>
      <c r="H146" t="str">
        <f t="shared" si="14"/>
        <v>TIG-svejs-stumps uleg rør alle pos</v>
      </c>
      <c r="I146" t="str">
        <f t="shared" si="12"/>
        <v>https://www.ug.dk/search/TIG-svejs-stumps uleg rør alle pos</v>
      </c>
      <c r="J146" s="92" t="str">
        <f t="shared" si="15"/>
        <v>https://www.ug.dk/search/TIG-svejs-stumps uleg rør alle pos</v>
      </c>
      <c r="K146" s="117" t="str">
        <f t="shared" si="13"/>
        <v>https://www.ug.dk/voksen-og-efteruddannelser/arbejdsmarkedsuddannelser/svejsning-skaering-og-maritim-produktion-i-metal/tig-svejs-stumps-uleg-roer-alle-pos</v>
      </c>
      <c r="L146" s="6" t="s">
        <v>672</v>
      </c>
      <c r="M146" s="6" t="str">
        <f>VLOOKUP(B146,'Ark2'!$B$1:$H$267,7,0)</f>
        <v>https://www.ug.dk/voksen-og-efteruddannelser/arbejdsmarkedsuddannelser/svejsning-skaering-og-maritim-produktion-i-metal/tig-svejs-stumps-uleg-roer-alle-pos</v>
      </c>
    </row>
    <row r="147" spans="1:13" s="6" customFormat="1" ht="18.75" customHeight="1" x14ac:dyDescent="0.3">
      <c r="A147" s="9" t="s">
        <v>97</v>
      </c>
      <c r="B147" s="7" t="s">
        <v>121</v>
      </c>
      <c r="C147" s="7" t="s">
        <v>0</v>
      </c>
      <c r="D147" s="7">
        <v>47137</v>
      </c>
      <c r="E147" s="8">
        <v>5</v>
      </c>
      <c r="F147" s="7"/>
      <c r="G147" t="s">
        <v>505</v>
      </c>
      <c r="H147" t="str">
        <f t="shared" si="14"/>
        <v>TIG-svejs-stumps uleg rør pos PA-PC</v>
      </c>
      <c r="I147" t="str">
        <f t="shared" si="12"/>
        <v>https://www.ug.dk/search/TIG-svejs-stumps uleg rør pos PA-PC</v>
      </c>
      <c r="J147" s="92" t="str">
        <f t="shared" si="15"/>
        <v>https://www.ug.dk/search/TIG-svejs-stumps uleg rør pos PA-PC</v>
      </c>
      <c r="K147" s="117" t="str">
        <f t="shared" si="13"/>
        <v>https://www.ug.dk/voksen-og-efteruddannelser/arbejdsmarkedsuddannelser/svejsning-skaering-og-maritim-produktion-i-metal/tig-svejs-stumps-uleg-roer-pos-pa-pc</v>
      </c>
      <c r="L147" s="6" t="s">
        <v>673</v>
      </c>
      <c r="M147" s="6" t="str">
        <f>VLOOKUP(B147,'Ark2'!$B$1:$H$267,7,0)</f>
        <v>https://www.ug.dk/voksen-og-efteruddannelser/arbejdsmarkedsuddannelser/svejsning-skaering-og-maritim-produktion-i-metal/tig-svejs-stumps-uleg-roer-pos-pa-pc</v>
      </c>
    </row>
    <row r="148" spans="1:13" s="6" customFormat="1" ht="18.75" customHeight="1" x14ac:dyDescent="0.3">
      <c r="A148" s="9" t="s">
        <v>97</v>
      </c>
      <c r="B148" s="7" t="s">
        <v>144</v>
      </c>
      <c r="C148" s="7" t="s">
        <v>0</v>
      </c>
      <c r="D148" s="7">
        <v>49820</v>
      </c>
      <c r="E148" s="8">
        <v>2</v>
      </c>
      <c r="F148" s="7"/>
      <c r="G148" t="s">
        <v>505</v>
      </c>
      <c r="H148" t="str">
        <f t="shared" si="14"/>
        <v>Varmepumpeteknologi på El-Hybride køretøjer</v>
      </c>
      <c r="I148" t="str">
        <f t="shared" si="12"/>
        <v>https://www.ug.dk/search/Varmepumpeteknologi på El-Hybride køretøjer</v>
      </c>
      <c r="J148" s="92" t="str">
        <f t="shared" si="15"/>
        <v>https://www.ug.dk/search/Varmepumpeteknologi på El-Hybride køretøjer</v>
      </c>
      <c r="K148" s="117" t="str">
        <f t="shared" si="13"/>
        <v>https://www.ug.dk/voksen-og-efteruddannelser/arbejdsmarkedsuddannelser/koeretoejsomraadet/varmepumpeteknologi-paa-el-hybride-koeretoejer</v>
      </c>
      <c r="L148" s="6" t="s">
        <v>674</v>
      </c>
      <c r="M148" s="6" t="str">
        <f>VLOOKUP(B148,'Ark2'!$B$1:$H$267,7,0)</f>
        <v>https://www.ug.dk/voksen-og-efteruddannelser/arbejdsmarkedsuddannelser/koeretoejsomraadet/varmepumpeteknologi-paa-el-hybride-koeretoejer</v>
      </c>
    </row>
    <row r="149" spans="1:13" s="6" customFormat="1" ht="18.75" customHeight="1" x14ac:dyDescent="0.3">
      <c r="A149" s="9" t="s">
        <v>97</v>
      </c>
      <c r="B149" s="7" t="s">
        <v>120</v>
      </c>
      <c r="C149" s="7" t="s">
        <v>0</v>
      </c>
      <c r="D149" s="7">
        <v>47136</v>
      </c>
      <c r="E149" s="8">
        <v>2</v>
      </c>
      <c r="F149" s="7"/>
      <c r="G149" t="s">
        <v>505</v>
      </c>
      <c r="H149" t="str">
        <f t="shared" si="14"/>
        <v>Vejen som arbejdsplads - Certifikat</v>
      </c>
      <c r="I149" t="str">
        <f t="shared" si="12"/>
        <v>https://www.ug.dk/search/Vejen som arbejdsplads - Certifikat</v>
      </c>
      <c r="J149" s="92" t="str">
        <f t="shared" si="15"/>
        <v>https://www.ug.dk/search/Vejen som arbejdsplads - Certifikat</v>
      </c>
      <c r="K149" s="117" t="str">
        <f t="shared" si="13"/>
        <v>https://www.ug.dk/asfaltbelaegninger/vejen-som-arbejdsplads-certifikat-0</v>
      </c>
      <c r="L149" s="6" t="s">
        <v>575</v>
      </c>
      <c r="M149" s="6" t="str">
        <f>VLOOKUP(B149,'Ark2'!$B$1:$H$267,7,0)</f>
        <v>https://www.ug.dk/asfaltbelaegninger/vejen-som-arbejdsplads-certifikat-0</v>
      </c>
    </row>
    <row r="150" spans="1:13" s="6" customFormat="1" ht="18.75" customHeight="1" x14ac:dyDescent="0.3">
      <c r="A150" s="9" t="s">
        <v>97</v>
      </c>
      <c r="B150" s="7" t="s">
        <v>128</v>
      </c>
      <c r="C150" s="7" t="s">
        <v>0</v>
      </c>
      <c r="D150" s="7">
        <v>47796</v>
      </c>
      <c r="E150" s="8">
        <v>1</v>
      </c>
      <c r="F150" s="7"/>
      <c r="G150" t="s">
        <v>505</v>
      </c>
      <c r="H150" t="str">
        <f t="shared" si="14"/>
        <v>Vejen som arbejdsplads, autohjælp</v>
      </c>
      <c r="I150" t="str">
        <f t="shared" si="12"/>
        <v>https://www.ug.dk/search/Vejen som arbejdsplads, autohjælp</v>
      </c>
      <c r="J150" s="92" t="str">
        <f t="shared" si="15"/>
        <v>https://www.ug.dk/search/Vejen som arbejdsplads, autohjælp</v>
      </c>
      <c r="K150" s="117" t="str">
        <f t="shared" si="13"/>
        <v>https://www.ug.dk/voksen-og-efteruddannelser/arbejdsmarkedsuddannelser/koeretoejsomraadet/vejen-som-arbejdsplads-autohjaelp</v>
      </c>
      <c r="L150" s="6" t="s">
        <v>675</v>
      </c>
      <c r="M150" s="6" t="str">
        <f>VLOOKUP(B150,'Ark2'!$B$1:$H$267,7,0)</f>
        <v>https://www.ug.dk/voksen-og-efteruddannelser/arbejdsmarkedsuddannelser/koeretoejsomraadet/vejen-som-arbejdsplads-autohjaelp</v>
      </c>
    </row>
    <row r="151" spans="1:13" s="6" customFormat="1" ht="18.75" customHeight="1" x14ac:dyDescent="0.3">
      <c r="A151" s="96" t="s">
        <v>86</v>
      </c>
      <c r="B151" s="97" t="s">
        <v>90</v>
      </c>
      <c r="C151" s="97" t="s">
        <v>0</v>
      </c>
      <c r="D151" s="97">
        <v>47381</v>
      </c>
      <c r="E151" s="98">
        <v>2</v>
      </c>
      <c r="F151" s="97"/>
      <c r="G151" t="s">
        <v>505</v>
      </c>
      <c r="H151" t="str">
        <f t="shared" si="14"/>
        <v>Bilagsbehandling med efterfølgende kasserapport</v>
      </c>
      <c r="I151" t="str">
        <f t="shared" si="12"/>
        <v>https://www.ug.dk/search/Bilagsbehandling med efterfølgende kasserapport</v>
      </c>
      <c r="J151" s="92" t="str">
        <f t="shared" si="15"/>
        <v>https://www.ug.dk/search/Bilagsbehandling med efterfølgende kasserapport</v>
      </c>
      <c r="K151" s="117" t="str">
        <f t="shared" si="13"/>
        <v>https://www.ug.dk/viden-og-forretningsservice/bilagsbehandling-med-efterfoelgende-kasserapport-0</v>
      </c>
      <c r="L151" s="6" t="s">
        <v>676</v>
      </c>
      <c r="M151" s="6" t="str">
        <f>VLOOKUP(B151,'Ark2'!$B$1:$H$267,7,0)</f>
        <v>https://www.ug.dk/viden-og-forretningsservice/bilagsbehandling-med-efterfoelgende-kasserapport-0</v>
      </c>
    </row>
    <row r="152" spans="1:13" s="6" customFormat="1" ht="18.75" customHeight="1" x14ac:dyDescent="0.3">
      <c r="A152" s="96" t="s">
        <v>86</v>
      </c>
      <c r="B152" s="97" t="s">
        <v>89</v>
      </c>
      <c r="C152" s="97" t="s">
        <v>0</v>
      </c>
      <c r="D152" s="97">
        <v>45969</v>
      </c>
      <c r="E152" s="98">
        <v>2</v>
      </c>
      <c r="F152" s="97"/>
      <c r="G152" t="s">
        <v>505</v>
      </c>
      <c r="H152" t="str">
        <f t="shared" si="14"/>
        <v>Daglig registrering i et økonomistyringsprogram</v>
      </c>
      <c r="I152" t="str">
        <f t="shared" si="12"/>
        <v>https://www.ug.dk/search/Daglig registrering i et økonomistyringsprogram</v>
      </c>
      <c r="J152" s="92" t="str">
        <f t="shared" si="15"/>
        <v>https://www.ug.dk/search/Daglig registrering i et økonomistyringsprogram</v>
      </c>
      <c r="K152" s="117" t="str">
        <f t="shared" si="13"/>
        <v>https://www.ug.dk/viden-og-forretningsservice/daglig-registrering-i-et-oekonomistyringsprogram</v>
      </c>
      <c r="L152" s="6" t="s">
        <v>677</v>
      </c>
      <c r="M152" s="6" t="str">
        <f>VLOOKUP(B152,'Ark2'!$B$1:$H$267,7,0)</f>
        <v>https://www.ug.dk/viden-og-forretningsservice/daglig-registrering-i-et-oekonomistyringsprogram</v>
      </c>
    </row>
    <row r="153" spans="1:13" s="6" customFormat="1" ht="18.75" customHeight="1" x14ac:dyDescent="0.3">
      <c r="A153" s="96" t="s">
        <v>86</v>
      </c>
      <c r="B153" s="97" t="s">
        <v>87</v>
      </c>
      <c r="C153" s="97" t="s">
        <v>0</v>
      </c>
      <c r="D153" s="97">
        <v>45964</v>
      </c>
      <c r="E153" s="98">
        <v>2</v>
      </c>
      <c r="F153" s="97"/>
      <c r="G153" t="s">
        <v>505</v>
      </c>
      <c r="H153" t="str">
        <f t="shared" si="14"/>
        <v>Debitorstyring</v>
      </c>
      <c r="I153" t="str">
        <f t="shared" si="12"/>
        <v>https://www.ug.dk/search/Debitorstyring</v>
      </c>
      <c r="J153" s="92" t="str">
        <f t="shared" si="15"/>
        <v>https://www.ug.dk/search/Debitorstyring</v>
      </c>
      <c r="K153" s="117" t="str">
        <f t="shared" si="13"/>
        <v>https://www.ug.dk/viden-og-forretningsservice/debitorstyring</v>
      </c>
      <c r="L153" s="6" t="s">
        <v>678</v>
      </c>
      <c r="M153" s="6" t="str">
        <f>VLOOKUP(B153,'Ark2'!$B$1:$H$267,7,0)</f>
        <v>https://www.ug.dk/viden-og-forretningsservice/debitorstyring</v>
      </c>
    </row>
    <row r="154" spans="1:13" s="6" customFormat="1" ht="18.75" customHeight="1" x14ac:dyDescent="0.3">
      <c r="A154" s="96" t="s">
        <v>86</v>
      </c>
      <c r="B154" s="97" t="s">
        <v>1</v>
      </c>
      <c r="C154" s="97" t="s">
        <v>0</v>
      </c>
      <c r="D154" s="97">
        <v>45571</v>
      </c>
      <c r="E154" s="98">
        <v>10</v>
      </c>
      <c r="F154" s="97"/>
      <c r="G154" t="s">
        <v>505</v>
      </c>
      <c r="H154" t="str">
        <f t="shared" si="14"/>
        <v>Fagunderstøttende dansk som andetsprog F/I</v>
      </c>
      <c r="I154" t="str">
        <f t="shared" si="12"/>
        <v>https://www.ug.dk/search/Fagunderstøttende dansk som andetsprog F/I</v>
      </c>
      <c r="J154" s="92" t="str">
        <f t="shared" si="15"/>
        <v>https://www.ug.dk/search/Fagunderstøttende dansk som andetsprog F/I</v>
      </c>
      <c r="K154" s="117" t="str">
        <f t="shared" si="13"/>
        <v>https://www.ug.dk/voksen-og-efteruddannelser/arbejdsmarkedsuddannelser/obligatorisk-faelleskatalog/fagunderstoettende-dansk-som-andetsprog-fi</v>
      </c>
      <c r="L154" s="6" t="s">
        <v>551</v>
      </c>
      <c r="M154" s="6" t="str">
        <f>VLOOKUP(B154,'Ark2'!$B$1:$H$267,7,0)</f>
        <v>https://www.ug.dk/voksen-og-efteruddannelser/arbejdsmarkedsuddannelser/obligatorisk-faelleskatalog/fagunderstoettende-dansk-som-andetsprog-fi</v>
      </c>
    </row>
    <row r="155" spans="1:13" s="6" customFormat="1" ht="18.75" customHeight="1" x14ac:dyDescent="0.3">
      <c r="A155" s="96" t="s">
        <v>86</v>
      </c>
      <c r="B155" s="97" t="s">
        <v>91</v>
      </c>
      <c r="C155" s="97" t="s">
        <v>0</v>
      </c>
      <c r="D155" s="97">
        <v>48325</v>
      </c>
      <c r="E155" s="98">
        <v>2</v>
      </c>
      <c r="F155" s="97"/>
      <c r="G155" t="s">
        <v>505</v>
      </c>
      <c r="H155" t="str">
        <f t="shared" si="14"/>
        <v>Forretningsforståelse og nøgletal i it-systemer</v>
      </c>
      <c r="I155" t="str">
        <f t="shared" si="12"/>
        <v>https://www.ug.dk/search/Forretningsforståelse og nøgletal i it-systemer</v>
      </c>
      <c r="J155" s="92" t="str">
        <f t="shared" si="15"/>
        <v>https://www.ug.dk/search/Forretningsforståelse og nøgletal i it-systemer</v>
      </c>
      <c r="K155" s="117" t="str">
        <f t="shared" si="13"/>
        <v>https://www.ug.dk/voksen-og-efteruddannelser/arbejdsmarkedsuddannelser/faelleskataloget/forretningsforstaaelse-og-noegletal-i-it-systemer</v>
      </c>
      <c r="L155" s="6" t="s">
        <v>679</v>
      </c>
      <c r="M155" s="6" t="str">
        <f>VLOOKUP(B155,'Ark2'!$B$1:$H$267,7,0)</f>
        <v>https://www.ug.dk/voksen-og-efteruddannelser/arbejdsmarkedsuddannelser/faelleskataloget/forretningsforstaaelse-og-noegletal-i-it-systemer</v>
      </c>
    </row>
    <row r="156" spans="1:13" s="6" customFormat="1" ht="18.75" customHeight="1" x14ac:dyDescent="0.3">
      <c r="A156" s="96" t="s">
        <v>86</v>
      </c>
      <c r="B156" s="97" t="s">
        <v>93</v>
      </c>
      <c r="C156" s="97" t="s">
        <v>0</v>
      </c>
      <c r="D156" s="97">
        <v>49990</v>
      </c>
      <c r="E156" s="98">
        <v>2</v>
      </c>
      <c r="F156" s="97"/>
      <c r="G156" t="s">
        <v>505</v>
      </c>
      <c r="H156" t="str">
        <f t="shared" si="14"/>
        <v>Introduktion til ESG og ESG-rapportering</v>
      </c>
      <c r="I156" t="str">
        <f t="shared" ref="I156:I177" si="16">CONCATENATE(G156,B156)</f>
        <v>https://www.ug.dk/search/Introduktion til ESG og ESG-rapportering</v>
      </c>
      <c r="J156" s="92" t="str">
        <f t="shared" si="15"/>
        <v>https://www.ug.dk/search/Introduktion til ESG og ESG-rapportering</v>
      </c>
      <c r="K156" s="117" t="str">
        <f t="shared" ref="K156:K187" si="17">HYPERLINK(L156)</f>
        <v>https://www.ug.dk/viden-og-forretningsservice/introduktion-til-esg-og-esg-rapportering</v>
      </c>
      <c r="L156" s="6" t="s">
        <v>680</v>
      </c>
      <c r="M156" s="6" t="str">
        <f>VLOOKUP(B156,'Ark2'!$B$1:$H$267,7,0)</f>
        <v>https://www.ug.dk/viden-og-forretningsservice/introduktion-til-esg-og-esg-rapportering</v>
      </c>
    </row>
    <row r="157" spans="1:13" s="6" customFormat="1" ht="18.75" customHeight="1" x14ac:dyDescent="0.3">
      <c r="A157" s="96" t="s">
        <v>86</v>
      </c>
      <c r="B157" s="97" t="s">
        <v>94</v>
      </c>
      <c r="C157" s="97" t="s">
        <v>0</v>
      </c>
      <c r="D157" s="97">
        <v>21058</v>
      </c>
      <c r="E157" s="98">
        <v>1</v>
      </c>
      <c r="F157" s="97"/>
      <c r="G157" t="s">
        <v>505</v>
      </c>
      <c r="H157" t="str">
        <f t="shared" si="14"/>
        <v>Introduktion til virksomhedens klimaregnskab</v>
      </c>
      <c r="I157" t="str">
        <f t="shared" si="16"/>
        <v>https://www.ug.dk/search/Introduktion til virksomhedens klimaregnskab</v>
      </c>
      <c r="J157" s="92" t="str">
        <f t="shared" si="15"/>
        <v>https://www.ug.dk/search/Introduktion til virksomhedens klimaregnskab</v>
      </c>
      <c r="K157" s="117" t="str">
        <f t="shared" si="17"/>
        <v>https://www.ug.dk/viden-og-forretningsservice/introduktion-til-virksomhedens-klimaregnskab</v>
      </c>
      <c r="L157" s="6" t="s">
        <v>681</v>
      </c>
      <c r="M157" s="6" t="str">
        <f>VLOOKUP(B157,'Ark2'!$B$1:$H$267,7,0)</f>
        <v>https://www.ug.dk/viden-og-forretningsservice/introduktion-til-virksomhedens-klimaregnskab</v>
      </c>
    </row>
    <row r="158" spans="1:13" s="6" customFormat="1" ht="18.75" customHeight="1" x14ac:dyDescent="0.3">
      <c r="A158" s="96" t="s">
        <v>86</v>
      </c>
      <c r="B158" s="97" t="s">
        <v>88</v>
      </c>
      <c r="C158" s="97" t="s">
        <v>0</v>
      </c>
      <c r="D158" s="97">
        <v>45965</v>
      </c>
      <c r="E158" s="98">
        <v>2</v>
      </c>
      <c r="F158" s="97"/>
      <c r="G158" t="s">
        <v>505</v>
      </c>
      <c r="H158" t="str">
        <f t="shared" si="14"/>
        <v>Placering af resultat- og balancekonti</v>
      </c>
      <c r="I158" t="str">
        <f t="shared" si="16"/>
        <v>https://www.ug.dk/search/Placering af resultat- og balancekonti</v>
      </c>
      <c r="J158" s="92" t="str">
        <f t="shared" si="15"/>
        <v>https://www.ug.dk/search/Placering af resultat- og balancekonti</v>
      </c>
      <c r="K158" s="117" t="str">
        <f t="shared" si="17"/>
        <v>https://www.ug.dk/viden-og-forretningsservice/placering-af-resultat-og-balancekonti</v>
      </c>
      <c r="L158" s="6" t="s">
        <v>682</v>
      </c>
      <c r="M158" s="6" t="str">
        <f>VLOOKUP(B158,'Ark2'!$B$1:$H$267,7,0)</f>
        <v>https://www.ug.dk/viden-og-forretningsservice/placering-af-resultat-og-balancekonti</v>
      </c>
    </row>
    <row r="159" spans="1:13" s="6" customFormat="1" ht="18.75" customHeight="1" x14ac:dyDescent="0.3">
      <c r="A159" s="96" t="s">
        <v>86</v>
      </c>
      <c r="B159" s="97" t="s">
        <v>95</v>
      </c>
      <c r="C159" s="97" t="s">
        <v>0</v>
      </c>
      <c r="D159" s="97">
        <v>21096</v>
      </c>
      <c r="E159" s="98">
        <v>2</v>
      </c>
      <c r="F159" s="97"/>
      <c r="G159" t="s">
        <v>505</v>
      </c>
      <c r="H159" t="str">
        <f t="shared" si="14"/>
        <v>Virksomhedens ESG-rapportering</v>
      </c>
      <c r="I159" t="str">
        <f t="shared" si="16"/>
        <v>https://www.ug.dk/search/Virksomhedens ESG-rapportering</v>
      </c>
      <c r="J159" s="92" t="str">
        <f t="shared" si="15"/>
        <v>https://www.ug.dk/search/Virksomhedens ESG-rapportering</v>
      </c>
      <c r="K159" s="117" t="str">
        <f t="shared" si="17"/>
        <v>https://www.ug.dk/viden-og-forretningsservice/virksomhedens-esg-rapportering</v>
      </c>
      <c r="L159" s="6" t="s">
        <v>683</v>
      </c>
      <c r="M159" s="6" t="str">
        <f>VLOOKUP(B159,'Ark2'!$B$1:$H$267,7,0)</f>
        <v>https://www.ug.dk/viden-og-forretningsservice/virksomhedens-esg-rapportering</v>
      </c>
    </row>
    <row r="160" spans="1:13" s="6" customFormat="1" ht="18.75" customHeight="1" x14ac:dyDescent="0.3">
      <c r="A160" s="96" t="s">
        <v>86</v>
      </c>
      <c r="B160" s="97" t="s">
        <v>96</v>
      </c>
      <c r="C160" s="97" t="s">
        <v>0</v>
      </c>
      <c r="D160" s="97">
        <v>21097</v>
      </c>
      <c r="E160" s="98">
        <v>2</v>
      </c>
      <c r="F160" s="97"/>
      <c r="G160" t="s">
        <v>505</v>
      </c>
      <c r="H160" t="str">
        <f t="shared" si="14"/>
        <v>Virksomhedens klimaregnskab</v>
      </c>
      <c r="I160" t="str">
        <f t="shared" si="16"/>
        <v>https://www.ug.dk/search/Virksomhedens klimaregnskab</v>
      </c>
      <c r="J160" s="92" t="str">
        <f t="shared" si="15"/>
        <v>https://www.ug.dk/search/Virksomhedens klimaregnskab</v>
      </c>
      <c r="K160" s="117" t="str">
        <f t="shared" si="17"/>
        <v>https://www.ug.dk/viden-og-forretningsservice/virksomhedens-klimaregnskab</v>
      </c>
      <c r="L160" s="6" t="s">
        <v>684</v>
      </c>
      <c r="M160" s="6" t="str">
        <f>VLOOKUP(B160,'Ark2'!$B$1:$H$267,7,0)</f>
        <v>https://www.ug.dk/viden-og-forretningsservice/virksomhedens-klimaregnskab</v>
      </c>
    </row>
    <row r="161" spans="1:14" s="6" customFormat="1" ht="18.75" customHeight="1" x14ac:dyDescent="0.3">
      <c r="A161" s="96" t="s">
        <v>86</v>
      </c>
      <c r="B161" s="97" t="s">
        <v>92</v>
      </c>
      <c r="C161" s="97" t="s">
        <v>0</v>
      </c>
      <c r="D161" s="97">
        <v>40427</v>
      </c>
      <c r="E161" s="98">
        <v>2</v>
      </c>
      <c r="F161" s="97"/>
      <c r="G161" t="s">
        <v>505</v>
      </c>
      <c r="H161" t="str">
        <f t="shared" si="14"/>
        <v>Økonomisk risikovurdering af events</v>
      </c>
      <c r="I161" t="str">
        <f t="shared" si="16"/>
        <v>https://www.ug.dk/search/Økonomisk risikovurdering af events</v>
      </c>
      <c r="J161" s="92" t="str">
        <f t="shared" si="15"/>
        <v>https://www.ug.dk/search/Økonomisk risikovurdering af events</v>
      </c>
      <c r="K161" s="117" t="str">
        <f t="shared" si="17"/>
        <v>https://www.ug.dk/viden-og-forretningsservice/oekonomisk-risikovurdering-af-events</v>
      </c>
      <c r="L161" s="6" t="s">
        <v>685</v>
      </c>
      <c r="M161" s="6" t="str">
        <f>VLOOKUP(B161,'Ark2'!$B$1:$H$267,7,0)</f>
        <v>https://www.ug.dk/viden-og-forretningsservice/oekonomisk-risikovurdering-af-events</v>
      </c>
    </row>
    <row r="162" spans="1:14" s="6" customFormat="1" ht="18.75" customHeight="1" x14ac:dyDescent="0.3">
      <c r="A162" s="9" t="s">
        <v>65</v>
      </c>
      <c r="B162" s="7" t="s">
        <v>81</v>
      </c>
      <c r="C162" s="7" t="s">
        <v>0</v>
      </c>
      <c r="D162" s="7">
        <v>48390</v>
      </c>
      <c r="E162" s="8">
        <v>2</v>
      </c>
      <c r="F162" s="7"/>
      <c r="G162" t="s">
        <v>505</v>
      </c>
      <c r="H162" t="str">
        <f t="shared" si="14"/>
        <v>Arbejdet med lavaffektive metoder - Low Arousal</v>
      </c>
      <c r="I162" t="str">
        <f t="shared" si="16"/>
        <v>https://www.ug.dk/search/Arbejdet med lavaffektive metoder - Low Arousal</v>
      </c>
      <c r="J162" s="92" t="str">
        <f t="shared" si="15"/>
        <v>https://www.ug.dk/search/Arbejdet med lavaffektive metoder - Low Arousal</v>
      </c>
      <c r="K162" s="117" t="str">
        <f t="shared" si="17"/>
        <v>https://www.ug.dk/voksen-og-efteruddannelser/arbejdsmarkedsuddannelser/socialpsykiatri-og-fysiskpsykisk-handicap/arbejdet-med-lavaffektive-metoder-low-arousal</v>
      </c>
      <c r="L162" s="6" t="s">
        <v>686</v>
      </c>
      <c r="M162" s="6" t="str">
        <f>VLOOKUP(B162,'Ark2'!$B$1:$H$267,7,0)</f>
        <v>https://www.ug.dk/voksen-og-efteruddannelser/arbejdsmarkedsuddannelser/socialpsykiatri-og-fysiskpsykisk-handicap/arbejdet-med-lavaffektive-metoder-low-arousal</v>
      </c>
    </row>
    <row r="163" spans="1:14" s="6" customFormat="1" ht="18.75" customHeight="1" x14ac:dyDescent="0.3">
      <c r="A163" s="9" t="s">
        <v>65</v>
      </c>
      <c r="B163" s="7" t="s">
        <v>77</v>
      </c>
      <c r="C163" s="7" t="s">
        <v>0</v>
      </c>
      <c r="D163" s="7">
        <v>47690</v>
      </c>
      <c r="E163" s="8">
        <v>20</v>
      </c>
      <c r="F163" s="7"/>
      <c r="G163" t="s">
        <v>505</v>
      </c>
      <c r="H163" t="str">
        <f t="shared" si="14"/>
        <v>Basiskursus for anlægsgartnere</v>
      </c>
      <c r="I163" t="str">
        <f t="shared" si="16"/>
        <v>https://www.ug.dk/search/Basiskursus for anlægsgartnere</v>
      </c>
      <c r="J163" s="92" t="str">
        <f t="shared" si="15"/>
        <v>https://www.ug.dk/search/Basiskursus for anlægsgartnere</v>
      </c>
      <c r="K163" s="117" t="str">
        <f t="shared" si="17"/>
        <v>https://www.ug.dk/voksen-og-efteruddannelser/arbejdsmarkedsuddannelser/etablering-og-pleje-af-groenne-omraader-og-anlaeg/basiskursus-for-anlaegsgartnere</v>
      </c>
      <c r="L163" s="6" t="s">
        <v>687</v>
      </c>
      <c r="M163" s="6" t="str">
        <f>VLOOKUP(B163,'Ark2'!$B$1:$H$267,7,0)</f>
        <v>https://www.ug.dk/voksen-og-efteruddannelser/arbejdsmarkedsuddannelser/etablering-og-pleje-af-groenne-omraader-og-anlaeg/basiskursus-for-anlaegsgartnere</v>
      </c>
    </row>
    <row r="164" spans="1:14" s="6" customFormat="1" ht="18.75" customHeight="1" x14ac:dyDescent="0.3">
      <c r="A164" s="9" t="s">
        <v>65</v>
      </c>
      <c r="B164" s="7" t="s">
        <v>83</v>
      </c>
      <c r="C164" s="7" t="s">
        <v>0</v>
      </c>
      <c r="D164" s="7">
        <v>48734</v>
      </c>
      <c r="E164" s="8">
        <v>3</v>
      </c>
      <c r="F164" s="7"/>
      <c r="G164" t="s">
        <v>505</v>
      </c>
      <c r="H164" t="str">
        <f t="shared" si="14"/>
        <v>Børns motorik, sansning og bevægelse 1</v>
      </c>
      <c r="I164" t="str">
        <f t="shared" si="16"/>
        <v>https://www.ug.dk/search/Børns motorik, sansning og bevægelse 1</v>
      </c>
      <c r="J164" s="92" t="str">
        <f t="shared" si="15"/>
        <v>https://www.ug.dk/search/Børns motorik, sansning og bevægelse 1</v>
      </c>
      <c r="K164" s="117" t="str">
        <f t="shared" si="17"/>
        <v>https://www.ug.dk/paedagogisk-arbejde-med-boern-og-unge/boerns-motorik-sansning-og-bevaegelse-1</v>
      </c>
      <c r="L164" s="6" t="s">
        <v>688</v>
      </c>
      <c r="M164" s="6" t="str">
        <f>VLOOKUP(B164,'Ark2'!$B$1:$H$267,7,0)</f>
        <v>https://www.ug.dk/paedagogisk-arbejde-med-boern-og-unge/boerns-motorik-sansning-og-bevaegelse-1</v>
      </c>
    </row>
    <row r="165" spans="1:14" s="6" customFormat="1" ht="18.75" customHeight="1" x14ac:dyDescent="0.3">
      <c r="A165" s="9" t="s">
        <v>65</v>
      </c>
      <c r="B165" s="7" t="s">
        <v>80</v>
      </c>
      <c r="C165" s="7" t="s">
        <v>0</v>
      </c>
      <c r="D165" s="7">
        <v>48384</v>
      </c>
      <c r="E165" s="8">
        <v>3</v>
      </c>
      <c r="F165" s="7"/>
      <c r="G165" t="s">
        <v>505</v>
      </c>
      <c r="H165" t="str">
        <f t="shared" si="14"/>
        <v>Den styrkede pædagogiske læreplan</v>
      </c>
      <c r="I165" t="str">
        <f t="shared" si="16"/>
        <v>https://www.ug.dk/search/Den styrkede pædagogiske læreplan</v>
      </c>
      <c r="J165" s="92" t="str">
        <f t="shared" si="15"/>
        <v>https://www.ug.dk/search/Den styrkede pædagogiske læreplan</v>
      </c>
      <c r="K165" s="117" t="str">
        <f t="shared" si="17"/>
        <v>https://www.ug.dk/paedagogisk-arbejde-med-boern-og-unge/den-styrkede-paedagogiske-laereplan</v>
      </c>
      <c r="L165" s="6" t="s">
        <v>689</v>
      </c>
      <c r="M165" s="6" t="str">
        <f>VLOOKUP(B165,'Ark2'!$B$1:$H$267,7,0)</f>
        <v>https://www.ug.dk/paedagogisk-arbejde-med-boern-og-unge/den-styrkede-paedagogiske-laereplan</v>
      </c>
    </row>
    <row r="166" spans="1:14" s="6" customFormat="1" ht="18.75" customHeight="1" x14ac:dyDescent="0.3">
      <c r="A166" s="9" t="s">
        <v>65</v>
      </c>
      <c r="B166" s="7" t="s">
        <v>70</v>
      </c>
      <c r="C166" s="7" t="s">
        <v>0</v>
      </c>
      <c r="D166" s="7">
        <v>40142</v>
      </c>
      <c r="E166" s="8">
        <v>3</v>
      </c>
      <c r="F166" s="7"/>
      <c r="G166" t="s">
        <v>505</v>
      </c>
      <c r="H166" t="str">
        <f t="shared" si="14"/>
        <v>Dokumentation og evaluering af pæd./sosuarbejde</v>
      </c>
      <c r="I166" t="str">
        <f t="shared" si="16"/>
        <v>https://www.ug.dk/search/Dokumentation og evaluering af pæd./sosuarbejde</v>
      </c>
      <c r="J166" s="92" t="str">
        <f t="shared" si="15"/>
        <v>https://www.ug.dk/search/Dokumentation og evaluering af pæd./sosuarbejde</v>
      </c>
      <c r="K166" s="117" t="str">
        <f t="shared" si="17"/>
        <v>https://www.ug.dk/paedagogisk-arbejde-med-boern-og-unge/dokumentation-og-evaluering-af-paedsosuarbejde</v>
      </c>
      <c r="L166" s="6" t="s">
        <v>690</v>
      </c>
      <c r="M166" s="6" t="str">
        <f>VLOOKUP(B166,'Ark2'!$B$1:$H$267,7,0)</f>
        <v>https://www.ug.dk/paedagogisk-arbejde-med-boern-og-unge/dokumentation-og-evaluering-af-paedsosuarbejde</v>
      </c>
    </row>
    <row r="167" spans="1:14" ht="18.75" customHeight="1" x14ac:dyDescent="0.3">
      <c r="A167" s="9" t="s">
        <v>65</v>
      </c>
      <c r="B167" s="7" t="s">
        <v>82</v>
      </c>
      <c r="C167" s="7" t="s">
        <v>0</v>
      </c>
      <c r="D167" s="7">
        <v>48430</v>
      </c>
      <c r="E167" s="8">
        <v>5</v>
      </c>
      <c r="F167" s="7"/>
      <c r="G167" t="s">
        <v>505</v>
      </c>
      <c r="H167" t="str">
        <f t="shared" si="14"/>
        <v>Dokumentation og handleplaner - pæd. målgrupper</v>
      </c>
      <c r="I167" t="str">
        <f t="shared" si="16"/>
        <v>https://www.ug.dk/search/Dokumentation og handleplaner - pæd. målgrupper</v>
      </c>
      <c r="J167" s="92" t="str">
        <f t="shared" si="15"/>
        <v>https://www.ug.dk/search/Dokumentation og handleplaner - pæd. målgrupper</v>
      </c>
      <c r="K167" s="117" t="str">
        <f t="shared" si="17"/>
        <v>https://www.ug.dk/voksen-og-efteruddannelser/arbejdsmarkedsuddannelser/socialpsykiatri-og-fysiskpsykisk-handicap/dokumentation-og-handleplaner-paed-maalgrupper</v>
      </c>
      <c r="L167" t="s">
        <v>691</v>
      </c>
      <c r="M167" s="6" t="str">
        <f>VLOOKUP(B167,'Ark2'!$B$1:$H$267,7,0)</f>
        <v>https://www.ug.dk/voksen-og-efteruddannelser/arbejdsmarkedsuddannelser/socialpsykiatri-og-fysiskpsykisk-handicap/dokumentation-og-handleplaner-paed-maalgrupper</v>
      </c>
      <c r="N167" s="6"/>
    </row>
    <row r="168" spans="1:14" ht="18.75" customHeight="1" x14ac:dyDescent="0.3">
      <c r="A168" s="9" t="s">
        <v>65</v>
      </c>
      <c r="B168" s="7" t="s">
        <v>1</v>
      </c>
      <c r="C168" s="7" t="s">
        <v>0</v>
      </c>
      <c r="D168" s="7">
        <v>45571</v>
      </c>
      <c r="E168" s="8">
        <v>10</v>
      </c>
      <c r="F168" s="7"/>
      <c r="G168" t="s">
        <v>505</v>
      </c>
      <c r="H168" t="str">
        <f t="shared" si="14"/>
        <v>Fagunderstøttende dansk som andetsprog F/I</v>
      </c>
      <c r="I168" t="str">
        <f t="shared" si="16"/>
        <v>https://www.ug.dk/search/Fagunderstøttende dansk som andetsprog F/I</v>
      </c>
      <c r="J168" s="92" t="str">
        <f t="shared" si="15"/>
        <v>https://www.ug.dk/search/Fagunderstøttende dansk som andetsprog F/I</v>
      </c>
      <c r="K168" s="117" t="str">
        <f t="shared" si="17"/>
        <v>https://www.ug.dk/voksen-og-efteruddannelser/arbejdsmarkedsuddannelser/obligatorisk-faelleskatalog/fagunderstoettende-dansk-som-andetsprog-fi</v>
      </c>
      <c r="L168" t="s">
        <v>551</v>
      </c>
      <c r="M168" s="6" t="str">
        <f>VLOOKUP(B168,'Ark2'!$B$1:$H$267,7,0)</f>
        <v>https://www.ug.dk/voksen-og-efteruddannelser/arbejdsmarkedsuddannelser/obligatorisk-faelleskatalog/fagunderstoettende-dansk-som-andetsprog-fi</v>
      </c>
      <c r="N168" s="6"/>
    </row>
    <row r="169" spans="1:14" ht="18.75" customHeight="1" x14ac:dyDescent="0.3">
      <c r="A169" s="9" t="s">
        <v>65</v>
      </c>
      <c r="B169" s="7" t="s">
        <v>78</v>
      </c>
      <c r="C169" s="7" t="s">
        <v>0</v>
      </c>
      <c r="D169" s="7">
        <v>47803</v>
      </c>
      <c r="E169" s="8">
        <v>15</v>
      </c>
      <c r="F169" s="7"/>
      <c r="G169" t="s">
        <v>505</v>
      </c>
      <c r="H169" t="str">
        <f t="shared" si="14"/>
        <v>Grundlæggende anlægsteknik</v>
      </c>
      <c r="I169" t="str">
        <f t="shared" si="16"/>
        <v>https://www.ug.dk/search/Grundlæggende anlægsteknik</v>
      </c>
      <c r="J169" s="92" t="str">
        <f t="shared" si="15"/>
        <v>https://www.ug.dk/search/Grundlæggende anlægsteknik</v>
      </c>
      <c r="K169" s="117" t="str">
        <f t="shared" si="17"/>
        <v>https://www.ug.dk/voksen-og-efteruddannelser/arbejdsmarkedsuddannelser/etablering-og-pleje-af-groenne-omraader-og-anlaeg/grundlaeggende-anlaegsteknik</v>
      </c>
      <c r="L169" t="s">
        <v>692</v>
      </c>
      <c r="M169" s="6" t="str">
        <f>VLOOKUP(B169,'Ark2'!$B$1:$H$267,7,0)</f>
        <v>https://www.ug.dk/voksen-og-efteruddannelser/arbejdsmarkedsuddannelser/etablering-og-pleje-af-groenne-omraader-og-anlaeg/grundlaeggende-anlaegsteknik</v>
      </c>
      <c r="N169" s="6"/>
    </row>
    <row r="170" spans="1:14" ht="18.75" customHeight="1" x14ac:dyDescent="0.3">
      <c r="A170" s="9" t="s">
        <v>65</v>
      </c>
      <c r="B170" s="7" t="s">
        <v>69</v>
      </c>
      <c r="C170" s="7" t="s">
        <v>0</v>
      </c>
      <c r="D170" s="7">
        <v>40138</v>
      </c>
      <c r="E170" s="8">
        <v>2</v>
      </c>
      <c r="F170" s="7"/>
      <c r="G170" t="s">
        <v>505</v>
      </c>
      <c r="H170" t="str">
        <f t="shared" si="14"/>
        <v>Implementering af handleplaner ifølge serviceloven</v>
      </c>
      <c r="I170" t="str">
        <f t="shared" si="16"/>
        <v>https://www.ug.dk/search/Implementering af handleplaner ifølge serviceloven</v>
      </c>
      <c r="J170" s="92" t="str">
        <f t="shared" si="15"/>
        <v>https://www.ug.dk/search/Implementering af handleplaner ifølge serviceloven</v>
      </c>
      <c r="K170" s="117" t="str">
        <f t="shared" si="17"/>
        <v>https://www.ug.dk/voksen-og-efteruddannelser/arbejdsmarkedsuddannelser/socialpsykiatri-og-fysiskpsykisk-handicap/implementering-af-handleplaner-ifoelge-serviceloven</v>
      </c>
      <c r="L170" t="s">
        <v>693</v>
      </c>
      <c r="M170" s="6" t="str">
        <f>VLOOKUP(B170,'Ark2'!$B$1:$H$267,7,0)</f>
        <v>https://www.ug.dk/voksen-og-efteruddannelser/arbejdsmarkedsuddannelser/socialpsykiatri-og-fysiskpsykisk-handicap/implementering-af-handleplaner-ifoelge-serviceloven</v>
      </c>
      <c r="N170" s="6"/>
    </row>
    <row r="171" spans="1:14" ht="18.75" customHeight="1" x14ac:dyDescent="0.3">
      <c r="A171" s="9" t="s">
        <v>65</v>
      </c>
      <c r="B171" s="7" t="s">
        <v>73</v>
      </c>
      <c r="C171" s="7" t="s">
        <v>0</v>
      </c>
      <c r="D171" s="7">
        <v>44274</v>
      </c>
      <c r="E171" s="8">
        <v>5</v>
      </c>
      <c r="F171" s="7"/>
      <c r="G171" t="s">
        <v>505</v>
      </c>
      <c r="H171" t="str">
        <f t="shared" si="14"/>
        <v>Konflikthåndtering i pædagogisk arbejde</v>
      </c>
      <c r="I171" t="str">
        <f t="shared" si="16"/>
        <v>https://www.ug.dk/search/Konflikthåndtering i pædagogisk arbejde</v>
      </c>
      <c r="J171" s="92" t="str">
        <f t="shared" si="15"/>
        <v>https://www.ug.dk/search/Konflikthåndtering i pædagogisk arbejde</v>
      </c>
      <c r="K171" s="117" t="str">
        <f t="shared" si="17"/>
        <v>https://www.ug.dk/paedagogisk-arbejde-med-boern-og-unge/konflikthaandtering-i-paedagogisk-arbejde</v>
      </c>
      <c r="L171" t="s">
        <v>694</v>
      </c>
      <c r="M171" s="6" t="str">
        <f>VLOOKUP(B171,'Ark2'!$B$1:$H$267,7,0)</f>
        <v>https://www.ug.dk/paedagogisk-arbejde-med-boern-og-unge/konflikthaandtering-i-paedagogisk-arbejde</v>
      </c>
      <c r="N171" s="6"/>
    </row>
    <row r="172" spans="1:14" ht="18.75" customHeight="1" x14ac:dyDescent="0.3">
      <c r="A172" s="9" t="s">
        <v>65</v>
      </c>
      <c r="B172" s="7" t="s">
        <v>74</v>
      </c>
      <c r="C172" s="7" t="s">
        <v>0</v>
      </c>
      <c r="D172" s="7">
        <v>44627</v>
      </c>
      <c r="E172" s="8">
        <v>4</v>
      </c>
      <c r="F172" s="7"/>
      <c r="G172" t="s">
        <v>505</v>
      </c>
      <c r="H172" t="str">
        <f t="shared" si="14"/>
        <v>Magt og omsorg</v>
      </c>
      <c r="I172" t="str">
        <f t="shared" si="16"/>
        <v>https://www.ug.dk/search/Magt og omsorg</v>
      </c>
      <c r="J172" s="92" t="str">
        <f t="shared" si="15"/>
        <v>https://www.ug.dk/search/Magt og omsorg</v>
      </c>
      <c r="K172" s="117" t="str">
        <f t="shared" si="17"/>
        <v>https://www.ug.dk/voksen-og-efteruddannelser/arbejdsmarkedsuddannelser/socialpsykiatri-og-fysiskpsykisk-handicap/magt-og-omsorg</v>
      </c>
      <c r="L172" t="s">
        <v>695</v>
      </c>
      <c r="M172" s="6" t="str">
        <f>VLOOKUP(B172,'Ark2'!$B$1:$H$267,7,0)</f>
        <v>https://www.ug.dk/voksen-og-efteruddannelser/arbejdsmarkedsuddannelser/socialpsykiatri-og-fysiskpsykisk-handicap/magt-og-omsorg</v>
      </c>
      <c r="N172" s="6"/>
    </row>
    <row r="173" spans="1:14" ht="18.75" customHeight="1" x14ac:dyDescent="0.3">
      <c r="A173" s="9" t="s">
        <v>65</v>
      </c>
      <c r="B173" s="7" t="s">
        <v>79</v>
      </c>
      <c r="C173" s="7" t="s">
        <v>0</v>
      </c>
      <c r="D173" s="7">
        <v>47981</v>
      </c>
      <c r="E173" s="8">
        <v>3</v>
      </c>
      <c r="F173" s="7"/>
      <c r="G173" t="s">
        <v>505</v>
      </c>
      <c r="H173" t="str">
        <f t="shared" si="14"/>
        <v>Mennesker med udviklings- og adfærdsforstyrrelser</v>
      </c>
      <c r="I173" t="str">
        <f t="shared" si="16"/>
        <v>https://www.ug.dk/search/Mennesker med udviklings- og adfærdsforstyrrelser</v>
      </c>
      <c r="J173" s="92" t="str">
        <f t="shared" si="15"/>
        <v>https://www.ug.dk/search/Mennesker med udviklings- og adfærdsforstyrrelser</v>
      </c>
      <c r="K173" s="117" t="str">
        <f t="shared" si="17"/>
        <v>https://www.ug.dk/voksen-og-efteruddannelser/arbejdsmarkedsuddannelser/socialpsykiatri-og-fysiskpsykisk-handicap/mennesker-med-udviklings-og-adfaerdsforstyrrelser</v>
      </c>
      <c r="L173" t="s">
        <v>696</v>
      </c>
      <c r="M173" s="6" t="str">
        <f>VLOOKUP(B173,'Ark2'!$B$1:$H$267,7,0)</f>
        <v>https://www.ug.dk/voksen-og-efteruddannelser/arbejdsmarkedsuddannelser/socialpsykiatri-og-fysiskpsykisk-handicap/mennesker-med-udviklings-og-adfaerdsforstyrrelser</v>
      </c>
      <c r="N173" s="6"/>
    </row>
    <row r="174" spans="1:14" ht="18.75" customHeight="1" x14ac:dyDescent="0.3">
      <c r="A174" s="9" t="s">
        <v>65</v>
      </c>
      <c r="B174" s="7" t="s">
        <v>75</v>
      </c>
      <c r="C174" s="7" t="s">
        <v>0</v>
      </c>
      <c r="D174" s="7">
        <v>44859</v>
      </c>
      <c r="E174" s="8">
        <v>3</v>
      </c>
      <c r="F174" s="7"/>
      <c r="G174" t="s">
        <v>505</v>
      </c>
      <c r="H174" t="str">
        <f t="shared" si="14"/>
        <v>Neuropædagogik som redskab i pædagogisk arbejde</v>
      </c>
      <c r="I174" t="str">
        <f t="shared" si="16"/>
        <v>https://www.ug.dk/search/Neuropædagogik som redskab i pædagogisk arbejde</v>
      </c>
      <c r="J174" s="92" t="str">
        <f t="shared" si="15"/>
        <v>https://www.ug.dk/search/Neuropædagogik som redskab i pædagogisk arbejde</v>
      </c>
      <c r="K174" s="117" t="str">
        <f t="shared" si="17"/>
        <v>https://www.ug.dk/paedagogisk-arbejde-med-boern-og-unge/neuropaedagogik-som-redskab-i-paedagogisk-arbejde</v>
      </c>
      <c r="L174" t="s">
        <v>697</v>
      </c>
      <c r="M174" s="6" t="str">
        <f>VLOOKUP(B174,'Ark2'!$B$1:$H$267,7,0)</f>
        <v>https://www.ug.dk/paedagogisk-arbejde-med-boern-og-unge/neuropaedagogik-som-redskab-i-paedagogisk-arbejde</v>
      </c>
      <c r="N174" s="6"/>
    </row>
    <row r="175" spans="1:14" ht="18.75" customHeight="1" x14ac:dyDescent="0.3">
      <c r="A175" s="9" t="s">
        <v>65</v>
      </c>
      <c r="B175" s="7" t="s">
        <v>68</v>
      </c>
      <c r="C175" s="7" t="s">
        <v>0</v>
      </c>
      <c r="D175" s="7">
        <v>22378</v>
      </c>
      <c r="E175" s="8">
        <v>15</v>
      </c>
      <c r="F175" s="7"/>
      <c r="G175" t="s">
        <v>505</v>
      </c>
      <c r="H175" t="str">
        <f t="shared" si="14"/>
        <v>Planteliv, jordbund og økologi</v>
      </c>
      <c r="I175" t="str">
        <f t="shared" si="16"/>
        <v>https://www.ug.dk/search/Planteliv, jordbund og økologi</v>
      </c>
      <c r="J175" s="92" t="str">
        <f t="shared" si="15"/>
        <v>https://www.ug.dk/search/Planteliv, jordbund og økologi</v>
      </c>
      <c r="K175" s="117" t="str">
        <f t="shared" si="17"/>
        <v>https://www.ug.dk/voksen-og-efteruddannelser/arbejdsmarkedsuddannelser/etablering-og-pleje-af-groenne-omraader-og-anlaeg/planteliv-jordbund-og-oekologi</v>
      </c>
      <c r="L175" t="s">
        <v>698</v>
      </c>
      <c r="M175" s="6" t="str">
        <f>VLOOKUP(B175,'Ark2'!$B$1:$H$267,7,0)</f>
        <v>https://www.ug.dk/voksen-og-efteruddannelser/arbejdsmarkedsuddannelser/etablering-og-pleje-af-groenne-omraader-og-anlaeg/planteliv-jordbund-og-oekologi</v>
      </c>
      <c r="N175" s="6"/>
    </row>
    <row r="176" spans="1:14" ht="18.75" customHeight="1" x14ac:dyDescent="0.3">
      <c r="A176" s="9" t="s">
        <v>65</v>
      </c>
      <c r="B176" s="7" t="s">
        <v>71</v>
      </c>
      <c r="C176" s="7" t="s">
        <v>0</v>
      </c>
      <c r="D176" s="7">
        <v>42316</v>
      </c>
      <c r="E176" s="8">
        <v>15</v>
      </c>
      <c r="F176" s="7"/>
      <c r="G176" t="s">
        <v>505</v>
      </c>
      <c r="H176" t="str">
        <f t="shared" si="14"/>
        <v>Plantevækst og etablering af grønne anlæg</v>
      </c>
      <c r="I176" t="str">
        <f t="shared" si="16"/>
        <v>https://www.ug.dk/search/Plantevækst og etablering af grønne anlæg</v>
      </c>
      <c r="J176" s="92" t="str">
        <f t="shared" si="15"/>
        <v>https://www.ug.dk/search/Plantevækst og etablering af grønne anlæg</v>
      </c>
      <c r="K176" s="117" t="str">
        <f t="shared" si="17"/>
        <v>https://www.ug.dk/voksen-og-efteruddannelser/arbejdsmarkedsuddannelser/etablering-og-pleje-af-groenne-omraader-og-anlaeg/plantevaekst-og-etablering-af-groenne-anlaeg</v>
      </c>
      <c r="L176" t="s">
        <v>699</v>
      </c>
      <c r="M176" s="6" t="str">
        <f>VLOOKUP(B176,'Ark2'!$B$1:$H$267,7,0)</f>
        <v>https://www.ug.dk/voksen-og-efteruddannelser/arbejdsmarkedsuddannelser/etablering-og-pleje-af-groenne-omraader-og-anlaeg/plantevaekst-og-etablering-af-groenne-anlaeg</v>
      </c>
      <c r="N176" s="6"/>
    </row>
    <row r="177" spans="1:14" ht="18.75" customHeight="1" x14ac:dyDescent="0.3">
      <c r="A177" s="9" t="s">
        <v>65</v>
      </c>
      <c r="B177" s="7" t="s">
        <v>84</v>
      </c>
      <c r="C177" s="7" t="s">
        <v>0</v>
      </c>
      <c r="D177" s="7">
        <v>49777</v>
      </c>
      <c r="E177" s="8">
        <v>15</v>
      </c>
      <c r="F177" s="7"/>
      <c r="G177" t="s">
        <v>505</v>
      </c>
      <c r="H177" t="str">
        <f t="shared" si="14"/>
        <v>Pædagogmedhjælper i dagtilbud</v>
      </c>
      <c r="I177" t="str">
        <f t="shared" si="16"/>
        <v>https://www.ug.dk/search/Pædagogmedhjælper i dagtilbud</v>
      </c>
      <c r="J177" s="92" t="str">
        <f t="shared" si="15"/>
        <v>https://www.ug.dk/search/Pædagogmedhjælper i dagtilbud</v>
      </c>
      <c r="K177" s="117" t="str">
        <f t="shared" si="17"/>
        <v>https://www.ug.dk/paedagogisk-arbejde-med-boern-og-unge/paedagogmedhjaelper-i-dagtilbud</v>
      </c>
      <c r="L177" t="s">
        <v>700</v>
      </c>
      <c r="M177" s="6" t="str">
        <f>VLOOKUP(B177,'Ark2'!$B$1:$H$267,7,0)</f>
        <v>https://www.ug.dk/paedagogisk-arbejde-med-boern-og-unge/paedagogmedhjaelper-i-dagtilbud</v>
      </c>
      <c r="N177" s="6"/>
    </row>
    <row r="178" spans="1:14" ht="18.75" customHeight="1" x14ac:dyDescent="0.3">
      <c r="A178" s="9" t="s">
        <v>65</v>
      </c>
      <c r="B178" s="7" t="s">
        <v>67</v>
      </c>
      <c r="C178" s="7" t="s">
        <v>66</v>
      </c>
      <c r="D178" s="7"/>
      <c r="E178" s="8">
        <v>30</v>
      </c>
      <c r="F178" s="7"/>
      <c r="G178" t="s">
        <v>526</v>
      </c>
      <c r="H178" t="str">
        <f t="shared" si="14"/>
        <v xml:space="preserve">Pædagogmedhjælper inkl. Socialpsykiatri &amp; Recovery  </v>
      </c>
      <c r="I178" t="str">
        <f>CONCATENATE(G178)</f>
        <v>Søg på Internettet</v>
      </c>
      <c r="J178" s="92" t="str">
        <f t="shared" si="15"/>
        <v>Søg på Internettet</v>
      </c>
      <c r="K178" s="6" t="s">
        <v>526</v>
      </c>
      <c r="L178" s="6" t="s">
        <v>526</v>
      </c>
      <c r="M178" s="6">
        <f>VLOOKUP(B178,'Ark2'!$B$1:$H$267,7,0)</f>
        <v>0</v>
      </c>
      <c r="N178" s="6"/>
    </row>
    <row r="179" spans="1:14" ht="18.75" customHeight="1" x14ac:dyDescent="0.3">
      <c r="A179" s="9" t="s">
        <v>65</v>
      </c>
      <c r="B179" s="7" t="s">
        <v>85</v>
      </c>
      <c r="C179" s="7" t="s">
        <v>0</v>
      </c>
      <c r="D179" s="7">
        <v>49780</v>
      </c>
      <c r="E179" s="8">
        <v>3</v>
      </c>
      <c r="F179" s="7"/>
      <c r="G179" t="s">
        <v>505</v>
      </c>
      <c r="H179" t="str">
        <f t="shared" si="14"/>
        <v>Pårørendeinddragelse i special-socialpæd. arbejde</v>
      </c>
      <c r="I179" t="str">
        <f t="shared" ref="I179:I210" si="18">CONCATENATE(G179,B179)</f>
        <v>https://www.ug.dk/search/Pårørendeinddragelse i special-socialpæd. arbejde</v>
      </c>
      <c r="J179" s="92" t="str">
        <f t="shared" si="15"/>
        <v>https://www.ug.dk/search/Pårørendeinddragelse i special-socialpæd. arbejde</v>
      </c>
      <c r="K179" s="117" t="str">
        <f t="shared" ref="K179:K210" si="19">HYPERLINK(L179)</f>
        <v>https://www.ug.dk/voksen-og-efteruddannelser/arbejdsmarkedsuddannelser/socialpsykiatri-og-fysiskpsykisk-handicap/paaroerendeinddragelse-i-special-socialpaed-arbejde</v>
      </c>
      <c r="L179" t="s">
        <v>701</v>
      </c>
      <c r="M179" s="6" t="str">
        <f>VLOOKUP(B179,'Ark2'!$B$1:$H$267,7,0)</f>
        <v>https://www.ug.dk/voksen-og-efteruddannelser/arbejdsmarkedsuddannelser/socialpsykiatri-og-fysiskpsykisk-handicap/paaroerendeinddragelse-i-special-socialpaed-arbejde</v>
      </c>
      <c r="N179" s="6"/>
    </row>
    <row r="180" spans="1:14" ht="18.75" customHeight="1" x14ac:dyDescent="0.3">
      <c r="A180" s="9" t="s">
        <v>65</v>
      </c>
      <c r="B180" s="7" t="s">
        <v>72</v>
      </c>
      <c r="C180" s="7" t="s">
        <v>0</v>
      </c>
      <c r="D180" s="7">
        <v>42901</v>
      </c>
      <c r="E180" s="8">
        <v>3</v>
      </c>
      <c r="F180" s="7"/>
      <c r="G180" t="s">
        <v>505</v>
      </c>
      <c r="H180" t="str">
        <f t="shared" si="14"/>
        <v>Støtte ved selvskadende adfærd</v>
      </c>
      <c r="I180" t="str">
        <f t="shared" si="18"/>
        <v>https://www.ug.dk/search/Støtte ved selvskadende adfærd</v>
      </c>
      <c r="J180" s="92" t="str">
        <f t="shared" si="15"/>
        <v>https://www.ug.dk/search/Støtte ved selvskadende adfærd</v>
      </c>
      <c r="K180" s="117" t="str">
        <f t="shared" si="19"/>
        <v>https://www.ug.dk/voksen-og-efteruddannelser/arbejdsmarkedsuddannelser/socialpsykiatri-og-fysiskpsykisk-handicap/stoette-ved-selvskadende-adfaerd</v>
      </c>
      <c r="L180" t="s">
        <v>702</v>
      </c>
      <c r="M180" s="6" t="str">
        <f>VLOOKUP(B180,'Ark2'!$B$1:$H$267,7,0)</f>
        <v>https://www.ug.dk/voksen-og-efteruddannelser/arbejdsmarkedsuddannelser/socialpsykiatri-og-fysiskpsykisk-handicap/stoette-ved-selvskadende-adfaerd</v>
      </c>
      <c r="N180" s="6"/>
    </row>
    <row r="181" spans="1:14" ht="18.75" customHeight="1" x14ac:dyDescent="0.3">
      <c r="A181" s="9" t="s">
        <v>65</v>
      </c>
      <c r="B181" s="7" t="s">
        <v>76</v>
      </c>
      <c r="C181" s="7" t="s">
        <v>0</v>
      </c>
      <c r="D181" s="7">
        <v>44886</v>
      </c>
      <c r="E181" s="8">
        <v>5</v>
      </c>
      <c r="F181" s="7"/>
      <c r="G181" t="s">
        <v>505</v>
      </c>
      <c r="H181" t="str">
        <f t="shared" si="14"/>
        <v>Voldsforebyggelse, konfliktløsning og udvikling</v>
      </c>
      <c r="I181" t="str">
        <f t="shared" si="18"/>
        <v>https://www.ug.dk/search/Voldsforebyggelse, konfliktløsning og udvikling</v>
      </c>
      <c r="J181" s="92" t="str">
        <f t="shared" si="15"/>
        <v>https://www.ug.dk/search/Voldsforebyggelse, konfliktløsning og udvikling</v>
      </c>
      <c r="K181" s="117" t="str">
        <f t="shared" si="19"/>
        <v>https://www.ug.dk/voksen-og-efteruddannelser/arbejdsmarkedsuddannelser/socialpsykiatri-og-fysiskpsykisk-handicap/voldsforebyggelse-konfliktloesning-og-udvikling</v>
      </c>
      <c r="L181" t="s">
        <v>703</v>
      </c>
      <c r="M181" s="6" t="str">
        <f>VLOOKUP(B181,'Ark2'!$B$1:$H$267,7,0)</f>
        <v>https://www.ug.dk/voksen-og-efteruddannelser/arbejdsmarkedsuddannelser/socialpsykiatri-og-fysiskpsykisk-handicap/voldsforebyggelse-konfliktloesning-og-udvikling</v>
      </c>
      <c r="N181" s="6"/>
    </row>
    <row r="182" spans="1:14" ht="18.75" customHeight="1" x14ac:dyDescent="0.3">
      <c r="A182" s="96" t="s">
        <v>60</v>
      </c>
      <c r="B182" s="97" t="s">
        <v>59</v>
      </c>
      <c r="C182" s="97" t="s">
        <v>0</v>
      </c>
      <c r="D182" s="97">
        <v>49326</v>
      </c>
      <c r="E182" s="98">
        <v>10</v>
      </c>
      <c r="F182" s="97"/>
      <c r="G182" t="s">
        <v>505</v>
      </c>
      <c r="H182" t="str">
        <f t="shared" si="14"/>
        <v xml:space="preserve">Daglig erhvervsrengøring </v>
      </c>
      <c r="I182" t="str">
        <f t="shared" si="18"/>
        <v xml:space="preserve">https://www.ug.dk/search/Daglig erhvervsrengøring </v>
      </c>
      <c r="J182" s="92" t="str">
        <f t="shared" si="15"/>
        <v xml:space="preserve">https://www.ug.dk/search/Daglig erhvervsrengøring </v>
      </c>
      <c r="K182" s="117" t="str">
        <f t="shared" si="19"/>
        <v>https://www.ug.dk/voksen-og-efteruddannelser/arbejdsmarkedsuddannelser/rengoeringsservice/daglig-erhvervsrengoering</v>
      </c>
      <c r="L182" t="s">
        <v>704</v>
      </c>
      <c r="M182" s="6" t="str">
        <f>VLOOKUP(B182,'Ark2'!$B$1:$H$267,7,0)</f>
        <v>https://www.ug.dk/voksen-og-efteruddannelser/arbejdsmarkedsuddannelser/rengoeringsservice/daglig-erhvervsrengoering</v>
      </c>
      <c r="N182" s="6"/>
    </row>
    <row r="183" spans="1:14" ht="18.75" customHeight="1" x14ac:dyDescent="0.3">
      <c r="A183" s="96" t="s">
        <v>60</v>
      </c>
      <c r="B183" s="97" t="s">
        <v>61</v>
      </c>
      <c r="C183" s="97" t="s">
        <v>0</v>
      </c>
      <c r="D183" s="97">
        <v>49347</v>
      </c>
      <c r="E183" s="98">
        <v>20</v>
      </c>
      <c r="F183" s="97"/>
      <c r="G183" t="s">
        <v>505</v>
      </c>
      <c r="H183" t="str">
        <f t="shared" si="14"/>
        <v>Daglig erhvervsrengøring for F/I</v>
      </c>
      <c r="I183" t="str">
        <f t="shared" si="18"/>
        <v>https://www.ug.dk/search/Daglig erhvervsrengøring for F/I</v>
      </c>
      <c r="J183" s="92" t="str">
        <f t="shared" si="15"/>
        <v>https://www.ug.dk/search/Daglig erhvervsrengøring for F/I</v>
      </c>
      <c r="K183" s="117" t="str">
        <f t="shared" si="19"/>
        <v>https://www.ug.dk/voksen-og-efteruddannelser/arbejdsmarkedsuddannelser/rengoeringsservice/daglig-erhvervsrengoering-for-fi</v>
      </c>
      <c r="L183" t="s">
        <v>705</v>
      </c>
      <c r="M183" s="6" t="str">
        <f>VLOOKUP(B183,'Ark2'!$B$1:$H$267,7,0)</f>
        <v>https://www.ug.dk/voksen-og-efteruddannelser/arbejdsmarkedsuddannelser/rengoeringsservice/daglig-erhvervsrengoering-for-fi</v>
      </c>
      <c r="N183" s="6"/>
    </row>
    <row r="184" spans="1:14" ht="18.75" customHeight="1" x14ac:dyDescent="0.3">
      <c r="A184" s="96" t="s">
        <v>60</v>
      </c>
      <c r="B184" s="97" t="s">
        <v>63</v>
      </c>
      <c r="C184" s="97" t="s">
        <v>0</v>
      </c>
      <c r="D184" s="97">
        <v>49367</v>
      </c>
      <c r="E184" s="98">
        <v>2</v>
      </c>
      <c r="F184" s="97"/>
      <c r="G184" t="s">
        <v>505</v>
      </c>
      <c r="H184" t="str">
        <f t="shared" si="14"/>
        <v>Ergonomi ved rengøringsarbejdet</v>
      </c>
      <c r="I184" t="str">
        <f t="shared" si="18"/>
        <v>https://www.ug.dk/search/Ergonomi ved rengøringsarbejdet</v>
      </c>
      <c r="J184" s="92" t="str">
        <f t="shared" si="15"/>
        <v>https://www.ug.dk/search/Ergonomi ved rengøringsarbejdet</v>
      </c>
      <c r="K184" s="117" t="str">
        <f t="shared" si="19"/>
        <v>https://www.ug.dk/voksen-og-efteruddannelser/arbejdsmarkedsuddannelser/rengoeringsservice/ergonomi-ved-rengoeringsarbejdet</v>
      </c>
      <c r="L184" t="s">
        <v>706</v>
      </c>
      <c r="M184" s="6" t="str">
        <f>VLOOKUP(B184,'Ark2'!$B$1:$H$267,7,0)</f>
        <v>https://www.ug.dk/voksen-og-efteruddannelser/arbejdsmarkedsuddannelser/rengoeringsservice/ergonomi-ved-rengoeringsarbejdet</v>
      </c>
      <c r="N184" s="6"/>
    </row>
    <row r="185" spans="1:14" ht="18.75" customHeight="1" x14ac:dyDescent="0.3">
      <c r="A185" s="96" t="s">
        <v>60</v>
      </c>
      <c r="B185" s="97" t="s">
        <v>64</v>
      </c>
      <c r="C185" s="97" t="s">
        <v>0</v>
      </c>
      <c r="D185" s="97">
        <v>49349</v>
      </c>
      <c r="E185" s="98">
        <v>1</v>
      </c>
      <c r="F185" s="97"/>
      <c r="G185" t="s">
        <v>505</v>
      </c>
      <c r="H185" t="str">
        <f t="shared" si="14"/>
        <v xml:space="preserve">Grundlæggende rengøringshygiejne </v>
      </c>
      <c r="I185" t="str">
        <f t="shared" si="18"/>
        <v xml:space="preserve">https://www.ug.dk/search/Grundlæggende rengøringshygiejne </v>
      </c>
      <c r="J185" s="92" t="str">
        <f t="shared" si="15"/>
        <v xml:space="preserve">https://www.ug.dk/search/Grundlæggende rengøringshygiejne </v>
      </c>
      <c r="K185" s="117" t="str">
        <f t="shared" si="19"/>
        <v>https://www.ug.dk/voksen-og-efteruddannelser/arbejdsmarkedsuddannelser/rengoeringsservice/grundlaeggende-rengoeringshygiejne</v>
      </c>
      <c r="L185" t="s">
        <v>707</v>
      </c>
      <c r="M185" s="6" t="str">
        <f>VLOOKUP(B185,'Ark2'!$B$1:$H$267,7,0)</f>
        <v>https://www.ug.dk/voksen-og-efteruddannelser/arbejdsmarkedsuddannelser/rengoeringsservice/grundlaeggende-rengoeringshygiejne</v>
      </c>
      <c r="N185" s="6"/>
    </row>
    <row r="186" spans="1:14" ht="18.75" customHeight="1" x14ac:dyDescent="0.3">
      <c r="A186" s="96" t="s">
        <v>60</v>
      </c>
      <c r="B186" s="97" t="s">
        <v>498</v>
      </c>
      <c r="C186" s="97" t="s">
        <v>0</v>
      </c>
      <c r="D186" s="97">
        <v>49789</v>
      </c>
      <c r="E186" s="98">
        <v>1</v>
      </c>
      <c r="F186" s="97"/>
      <c r="G186" t="s">
        <v>505</v>
      </c>
      <c r="H186" t="str">
        <f t="shared" si="14"/>
        <v>Grundlæggende rengøringshygiejne, del 2</v>
      </c>
      <c r="I186" t="str">
        <f t="shared" si="18"/>
        <v>https://www.ug.dk/search/Grundlæggende rengøringshygiejne, del 2</v>
      </c>
      <c r="J186" s="92" t="str">
        <f t="shared" si="15"/>
        <v>https://www.ug.dk/search/Grundlæggende rengøringshygiejne, del 2</v>
      </c>
      <c r="K186" s="117" t="str">
        <f t="shared" si="19"/>
        <v>https://www.ug.dk/voksen-og-efteruddannelser/arbejdsmarkedsuddannelser/rengoeringsservice/grundlaeggende-rengoeringshygiejne-del-2</v>
      </c>
      <c r="L186" t="s">
        <v>708</v>
      </c>
      <c r="M186" s="6" t="str">
        <f>VLOOKUP(B186,'Ark2'!$B$1:$H$267,7,0)</f>
        <v>https://www.ug.dk/voksen-og-efteruddannelser/arbejdsmarkedsuddannelser/rengoeringsservice/grundlaeggende-rengoeringshygiejne-del-2</v>
      </c>
      <c r="N186" s="6"/>
    </row>
    <row r="187" spans="1:14" ht="18.75" customHeight="1" x14ac:dyDescent="0.3">
      <c r="A187" s="96" t="s">
        <v>60</v>
      </c>
      <c r="B187" s="97" t="s">
        <v>62</v>
      </c>
      <c r="C187" s="97" t="s">
        <v>0</v>
      </c>
      <c r="D187" s="97">
        <v>49350</v>
      </c>
      <c r="E187" s="98">
        <v>3</v>
      </c>
      <c r="F187" s="97"/>
      <c r="G187" t="s">
        <v>505</v>
      </c>
      <c r="H187" t="str">
        <f t="shared" si="14"/>
        <v xml:space="preserve">Materialekendskab og rengøringskemi </v>
      </c>
      <c r="I187" t="str">
        <f t="shared" si="18"/>
        <v xml:space="preserve">https://www.ug.dk/search/Materialekendskab og rengøringskemi </v>
      </c>
      <c r="J187" s="92" t="str">
        <f t="shared" si="15"/>
        <v xml:space="preserve">https://www.ug.dk/search/Materialekendskab og rengøringskemi </v>
      </c>
      <c r="K187" s="117" t="str">
        <f t="shared" si="19"/>
        <v>https://www.ug.dk/voksen-og-efteruddannelser/arbejdsmarkedsuddannelser/rengoeringsservice/materialekendskab-og-rengoeringskemi</v>
      </c>
      <c r="L187" t="s">
        <v>709</v>
      </c>
      <c r="M187" s="6" t="str">
        <f>VLOOKUP(B187,'Ark2'!$B$1:$H$267,7,0)</f>
        <v>https://www.ug.dk/voksen-og-efteruddannelser/arbejdsmarkedsuddannelser/rengoeringsservice/materialekendskab-og-rengoeringskemi</v>
      </c>
      <c r="N187" s="6"/>
    </row>
    <row r="188" spans="1:14" ht="18.75" customHeight="1" x14ac:dyDescent="0.3">
      <c r="A188" s="9" t="s">
        <v>43</v>
      </c>
      <c r="B188" s="104" t="s">
        <v>56</v>
      </c>
      <c r="C188" s="7" t="s">
        <v>0</v>
      </c>
      <c r="D188" s="7">
        <v>49556</v>
      </c>
      <c r="E188" s="8">
        <v>3</v>
      </c>
      <c r="F188" s="7"/>
      <c r="G188" t="s">
        <v>505</v>
      </c>
      <c r="H188" t="str">
        <f t="shared" si="14"/>
        <v>Anvendelse af sociale medier i virksomheden</v>
      </c>
      <c r="I188" t="str">
        <f t="shared" si="18"/>
        <v>https://www.ug.dk/search/Anvendelse af sociale medier i virksomheden</v>
      </c>
      <c r="J188" s="92" t="str">
        <f t="shared" si="15"/>
        <v>https://www.ug.dk/search/Anvendelse af sociale medier i virksomheden</v>
      </c>
      <c r="K188" s="117" t="str">
        <f t="shared" si="19"/>
        <v>https://www.ug.dk/voksen-og-efteruddannelser/arbejdsmarkedsuddannelser/detailhandel/anvendelse-af-sociale-medier-i-virksomheden</v>
      </c>
      <c r="L188" t="s">
        <v>710</v>
      </c>
      <c r="M188" s="6" t="str">
        <f>VLOOKUP(B188,'Ark2'!$B$1:$H$267,7,0)</f>
        <v>https://www.ug.dk/voksen-og-efteruddannelser/arbejdsmarkedsuddannelser/detailhandel/anvendelse-af-sociale-medier-i-virksomheden</v>
      </c>
      <c r="N188" s="6"/>
    </row>
    <row r="189" spans="1:14" ht="18.75" customHeight="1" x14ac:dyDescent="0.3">
      <c r="A189" s="9" t="s">
        <v>43</v>
      </c>
      <c r="B189" s="105" t="s">
        <v>57</v>
      </c>
      <c r="C189" s="7" t="s">
        <v>0</v>
      </c>
      <c r="D189" s="103">
        <v>22489</v>
      </c>
      <c r="E189" s="8">
        <v>3</v>
      </c>
      <c r="F189" s="7"/>
      <c r="G189" t="s">
        <v>505</v>
      </c>
      <c r="H189" t="str">
        <f t="shared" si="14"/>
        <v>Datahåndtering for administrative medarbejdere</v>
      </c>
      <c r="I189" t="str">
        <f t="shared" si="18"/>
        <v>https://www.ug.dk/search/Datahåndtering for administrative medarbejdere</v>
      </c>
      <c r="J189" s="92" t="str">
        <f t="shared" si="15"/>
        <v>https://www.ug.dk/search/Datahåndtering for administrative medarbejdere</v>
      </c>
      <c r="K189" s="117" t="str">
        <f t="shared" si="19"/>
        <v>https://www.ug.dk/voksen-og-efteruddannelser/arbejdsmarkedsuddannelser/administration/datahaandtering-for-administrative-medarbejdere-0</v>
      </c>
      <c r="L189" t="s">
        <v>711</v>
      </c>
      <c r="M189" s="6" t="str">
        <f>VLOOKUP(B189,'Ark2'!$B$1:$H$267,7,0)</f>
        <v>https://www.ug.dk/voksen-og-efteruddannelser/arbejdsmarkedsuddannelser/administration/datahaandtering-for-administrative-medarbejdere-0</v>
      </c>
      <c r="N189" s="6"/>
    </row>
    <row r="190" spans="1:14" ht="18.75" customHeight="1" x14ac:dyDescent="0.3">
      <c r="A190" s="9" t="s">
        <v>43</v>
      </c>
      <c r="B190" s="104" t="s">
        <v>531</v>
      </c>
      <c r="C190" s="7" t="s">
        <v>0</v>
      </c>
      <c r="D190" s="7">
        <v>49755</v>
      </c>
      <c r="E190" s="8">
        <v>3</v>
      </c>
      <c r="F190" s="7"/>
      <c r="G190" t="s">
        <v>505</v>
      </c>
      <c r="H190" t="str">
        <f t="shared" si="14"/>
        <v>Datahåndtering for administrative medarbejdere (udgår 30-06-2025)</v>
      </c>
      <c r="I190" t="str">
        <f t="shared" si="18"/>
        <v>https://www.ug.dk/search/Datahåndtering for administrative medarbejdere (udgår 30-06-2025)</v>
      </c>
      <c r="J190" s="92" t="str">
        <f t="shared" si="15"/>
        <v>https://www.ug.dk/search/Datahåndtering for administrative medarbejdere (udgår 30-06-2025)</v>
      </c>
      <c r="K190" s="117" t="str">
        <f t="shared" si="19"/>
        <v>https://www.ug.dk/voksen-og-efteruddannelser/arbejdsmarkedsuddannelser/administration/datahaandtering-for-administrative-medarbejdere-0</v>
      </c>
      <c r="L190" t="s">
        <v>711</v>
      </c>
      <c r="M190" s="6" t="str">
        <f>VLOOKUP(B190,'Ark2'!$B$1:$H$267,7,0)</f>
        <v>https://www.ug.dk/voksen-og-efteruddannelser/arbejdsmarkedsuddannelser/administration/datahaandtering-for-administrative-medarbejdere-0</v>
      </c>
      <c r="N190" s="6"/>
    </row>
    <row r="191" spans="1:14" ht="18.75" customHeight="1" x14ac:dyDescent="0.3">
      <c r="A191" s="9" t="s">
        <v>43</v>
      </c>
      <c r="B191" s="104" t="s">
        <v>1</v>
      </c>
      <c r="C191" s="7" t="s">
        <v>0</v>
      </c>
      <c r="D191" s="7">
        <v>45571</v>
      </c>
      <c r="E191" s="8">
        <v>10</v>
      </c>
      <c r="F191" s="7"/>
      <c r="G191" t="s">
        <v>505</v>
      </c>
      <c r="H191" t="str">
        <f t="shared" si="14"/>
        <v>Fagunderstøttende dansk som andetsprog F/I</v>
      </c>
      <c r="I191" t="str">
        <f t="shared" si="18"/>
        <v>https://www.ug.dk/search/Fagunderstøttende dansk som andetsprog F/I</v>
      </c>
      <c r="J191" s="92" t="str">
        <f t="shared" si="15"/>
        <v>https://www.ug.dk/search/Fagunderstøttende dansk som andetsprog F/I</v>
      </c>
      <c r="K191" s="117" t="str">
        <f t="shared" si="19"/>
        <v>https://www.ug.dk/voksen-og-efteruddannelser/arbejdsmarkedsuddannelser/obligatorisk-faelleskatalog/fagunderstoettende-dansk-som-andetsprog-fi</v>
      </c>
      <c r="L191" t="s">
        <v>551</v>
      </c>
      <c r="M191" s="6" t="str">
        <f>VLOOKUP(B191,'Ark2'!$B$1:$H$267,7,0)</f>
        <v>https://www.ug.dk/voksen-og-efteruddannelser/arbejdsmarkedsuddannelser/obligatorisk-faelleskatalog/fagunderstoettende-dansk-som-andetsprog-fi</v>
      </c>
      <c r="N191" s="6"/>
    </row>
    <row r="192" spans="1:14" ht="18.75" customHeight="1" x14ac:dyDescent="0.3">
      <c r="A192" s="9" t="s">
        <v>43</v>
      </c>
      <c r="B192" s="104" t="s">
        <v>46</v>
      </c>
      <c r="C192" s="7" t="s">
        <v>0</v>
      </c>
      <c r="D192" s="7">
        <v>44853</v>
      </c>
      <c r="E192" s="8">
        <v>3</v>
      </c>
      <c r="F192" s="7"/>
      <c r="G192" t="s">
        <v>505</v>
      </c>
      <c r="H192" t="str">
        <f t="shared" si="14"/>
        <v>Kommunikation og konflikthåndtering - service</v>
      </c>
      <c r="I192" t="str">
        <f t="shared" si="18"/>
        <v>https://www.ug.dk/search/Kommunikation og konflikthåndtering - service</v>
      </c>
      <c r="J192" s="92" t="str">
        <f t="shared" si="15"/>
        <v>https://www.ug.dk/search/Kommunikation og konflikthåndtering - service</v>
      </c>
      <c r="K192" s="117" t="str">
        <f t="shared" si="19"/>
        <v>https://www.ug.dk/voksen-og-efteruddannelser/arbejdsmarkedsuddannelser/rengoeringsservice/kommunikation-og-konflikthaandtering-service</v>
      </c>
      <c r="L192" t="s">
        <v>712</v>
      </c>
      <c r="M192" s="6" t="str">
        <f>VLOOKUP(B192,'Ark2'!$B$1:$H$267,7,0)</f>
        <v>https://www.ug.dk/voksen-og-efteruddannelser/arbejdsmarkedsuddannelser/rengoeringsservice/kommunikation-og-konflikthaandtering-service</v>
      </c>
      <c r="N192" s="6"/>
    </row>
    <row r="193" spans="1:14" ht="18.75" customHeight="1" x14ac:dyDescent="0.3">
      <c r="A193" s="9" t="s">
        <v>43</v>
      </c>
      <c r="B193" s="104" t="s">
        <v>47</v>
      </c>
      <c r="C193" s="7" t="s">
        <v>0</v>
      </c>
      <c r="D193" s="7">
        <v>46124</v>
      </c>
      <c r="E193" s="8">
        <v>3</v>
      </c>
      <c r="F193" s="7"/>
      <c r="G193" t="s">
        <v>505</v>
      </c>
      <c r="H193" t="str">
        <f t="shared" si="14"/>
        <v>Kundevejledning, binderi og blomsterhandel</v>
      </c>
      <c r="I193" t="str">
        <f t="shared" si="18"/>
        <v>https://www.ug.dk/search/Kundevejledning, binderi og blomsterhandel</v>
      </c>
      <c r="J193" s="92" t="str">
        <f t="shared" si="15"/>
        <v>https://www.ug.dk/search/Kundevejledning, binderi og blomsterhandel</v>
      </c>
      <c r="K193" s="117" t="str">
        <f t="shared" si="19"/>
        <v>https://www.ug.dk/voksen-og-efteruddannelser/arbejdsmarkedsuddannelser/detailhandel/kundevejledning-binderi-og-blomsterhandel</v>
      </c>
      <c r="L193" t="s">
        <v>713</v>
      </c>
      <c r="M193" s="6" t="str">
        <f>VLOOKUP(B193,'Ark2'!$B$1:$H$267,7,0)</f>
        <v>https://www.ug.dk/voksen-og-efteruddannelser/arbejdsmarkedsuddannelser/detailhandel/kundevejledning-binderi-og-blomsterhandel</v>
      </c>
      <c r="N193" s="6"/>
    </row>
    <row r="194" spans="1:14" ht="18.75" customHeight="1" x14ac:dyDescent="0.3">
      <c r="A194" s="9" t="s">
        <v>43</v>
      </c>
      <c r="B194" s="104" t="s">
        <v>55</v>
      </c>
      <c r="C194" s="7" t="s">
        <v>0</v>
      </c>
      <c r="D194" s="7">
        <v>48253</v>
      </c>
      <c r="E194" s="8">
        <v>20</v>
      </c>
      <c r="F194" s="7"/>
      <c r="G194" t="s">
        <v>505</v>
      </c>
      <c r="H194" t="str">
        <f t="shared" si="14"/>
        <v>Købmandskab og forretningsforståelse i detail</v>
      </c>
      <c r="I194" t="str">
        <f t="shared" si="18"/>
        <v>https://www.ug.dk/search/Købmandskab og forretningsforståelse i detail</v>
      </c>
      <c r="J194" s="92" t="str">
        <f t="shared" si="15"/>
        <v>https://www.ug.dk/search/Købmandskab og forretningsforståelse i detail</v>
      </c>
      <c r="K194" s="117" t="str">
        <f t="shared" si="19"/>
        <v>https://www.ug.dk/voksen-og-efteruddannelser/arbejdsmarkedsuddannelser/detailhandel/koebmandskab-og-forretningsforstaaelse-i-detail</v>
      </c>
      <c r="L194" t="s">
        <v>714</v>
      </c>
      <c r="M194" s="6" t="str">
        <f>VLOOKUP(B194,'Ark2'!$B$1:$H$267,7,0)</f>
        <v>https://www.ug.dk/voksen-og-efteruddannelser/arbejdsmarkedsuddannelser/detailhandel/koebmandskab-og-forretningsforstaaelse-i-detail</v>
      </c>
      <c r="N194" s="6"/>
    </row>
    <row r="195" spans="1:14" ht="18.75" customHeight="1" x14ac:dyDescent="0.3">
      <c r="A195" s="9" t="s">
        <v>43</v>
      </c>
      <c r="B195" s="104" t="s">
        <v>54</v>
      </c>
      <c r="C195" s="7" t="s">
        <v>0</v>
      </c>
      <c r="D195" s="7">
        <v>47629</v>
      </c>
      <c r="E195" s="8">
        <v>3</v>
      </c>
      <c r="F195" s="7"/>
      <c r="G195" t="s">
        <v>505</v>
      </c>
      <c r="H195" t="str">
        <f t="shared" ref="H195:H258" si="20">B195</f>
        <v>Markedsføring i praksis</v>
      </c>
      <c r="I195" t="str">
        <f t="shared" si="18"/>
        <v>https://www.ug.dk/search/Markedsføring i praksis</v>
      </c>
      <c r="J195" s="92" t="str">
        <f t="shared" ref="J195:J258" si="21">HYPERLINK(I195)</f>
        <v>https://www.ug.dk/search/Markedsføring i praksis</v>
      </c>
      <c r="K195" s="117" t="str">
        <f t="shared" si="19"/>
        <v>https://www.ug.dk/viden-og-forretningsservice/markedsfoering-i-praksis</v>
      </c>
      <c r="L195" t="s">
        <v>715</v>
      </c>
      <c r="M195" s="6" t="str">
        <f>VLOOKUP(B195,'Ark2'!$B$1:$H$267,7,0)</f>
        <v>https://www.ug.dk/viden-og-forretningsservice/markedsfoering-i-praksis</v>
      </c>
      <c r="N195" s="6"/>
    </row>
    <row r="196" spans="1:14" ht="18.75" customHeight="1" x14ac:dyDescent="0.3">
      <c r="A196" s="9" t="s">
        <v>43</v>
      </c>
      <c r="B196" s="104" t="s">
        <v>48</v>
      </c>
      <c r="C196" s="7" t="s">
        <v>0</v>
      </c>
      <c r="D196" s="7">
        <v>46128</v>
      </c>
      <c r="E196" s="8">
        <v>2</v>
      </c>
      <c r="F196" s="7"/>
      <c r="G196" t="s">
        <v>505</v>
      </c>
      <c r="H196" t="str">
        <f t="shared" si="20"/>
        <v>Mersalg i butikken</v>
      </c>
      <c r="I196" t="str">
        <f t="shared" si="18"/>
        <v>https://www.ug.dk/search/Mersalg i butikken</v>
      </c>
      <c r="J196" s="92" t="str">
        <f t="shared" si="21"/>
        <v>https://www.ug.dk/search/Mersalg i butikken</v>
      </c>
      <c r="K196" s="117" t="str">
        <f t="shared" si="19"/>
        <v>https://www.ug.dk/voksen-og-efteruddannelser/arbejdsmarkedsuddannelser/detailhandel/mersalg-i-butikken</v>
      </c>
      <c r="L196" t="s">
        <v>716</v>
      </c>
      <c r="M196" s="6" t="str">
        <f>VLOOKUP(B196,'Ark2'!$B$1:$H$267,7,0)</f>
        <v>https://www.ug.dk/voksen-og-efteruddannelser/arbejdsmarkedsuddannelser/detailhandel/mersalg-i-butikken</v>
      </c>
      <c r="N196" s="6"/>
    </row>
    <row r="197" spans="1:14" ht="18.75" customHeight="1" x14ac:dyDescent="0.3">
      <c r="A197" s="9" t="s">
        <v>43</v>
      </c>
      <c r="B197" s="7" t="s">
        <v>45</v>
      </c>
      <c r="C197" s="7" t="s">
        <v>0</v>
      </c>
      <c r="D197" s="7">
        <v>40995</v>
      </c>
      <c r="E197" s="8">
        <v>2</v>
      </c>
      <c r="F197" s="7"/>
      <c r="G197" t="s">
        <v>505</v>
      </c>
      <c r="H197" t="str">
        <f t="shared" si="20"/>
        <v>Nye kunder via viral markedsføring</v>
      </c>
      <c r="I197" t="str">
        <f t="shared" si="18"/>
        <v>https://www.ug.dk/search/Nye kunder via viral markedsføring</v>
      </c>
      <c r="J197" s="92" t="str">
        <f t="shared" si="21"/>
        <v>https://www.ug.dk/search/Nye kunder via viral markedsføring</v>
      </c>
      <c r="K197" s="117" t="str">
        <f t="shared" si="19"/>
        <v>https://www.ug.dk/viden-og-forretningsservice/nye-kunder-via-viral-markedsfoering</v>
      </c>
      <c r="L197" t="s">
        <v>717</v>
      </c>
      <c r="M197" s="6" t="str">
        <f>VLOOKUP(B197,'Ark2'!$B$1:$H$267,7,0)</f>
        <v>https://www.ug.dk/viden-og-forretningsservice/nye-kunder-via-viral-markedsfoering</v>
      </c>
      <c r="N197" s="6"/>
    </row>
    <row r="198" spans="1:14" ht="18.75" customHeight="1" x14ac:dyDescent="0.3">
      <c r="A198" s="9" t="s">
        <v>43</v>
      </c>
      <c r="B198" s="7" t="s">
        <v>50</v>
      </c>
      <c r="C198" s="7" t="s">
        <v>0</v>
      </c>
      <c r="D198" s="7">
        <v>47189</v>
      </c>
      <c r="E198" s="8">
        <v>2</v>
      </c>
      <c r="F198" s="7"/>
      <c r="G198" t="s">
        <v>505</v>
      </c>
      <c r="H198" t="str">
        <f t="shared" si="20"/>
        <v>Online kundeservice og -rådgivning</v>
      </c>
      <c r="I198" t="str">
        <f t="shared" si="18"/>
        <v>https://www.ug.dk/search/Online kundeservice og -rådgivning</v>
      </c>
      <c r="J198" s="92" t="str">
        <f t="shared" si="21"/>
        <v>https://www.ug.dk/search/Online kundeservice og -rådgivning</v>
      </c>
      <c r="K198" s="117" t="str">
        <f t="shared" si="19"/>
        <v>https://www.ug.dk/voksen-og-efteruddannelser/arbejdsmarkedsuddannelser/handel-og-logistik/online-kundeservice-og-raadgivning</v>
      </c>
      <c r="L198" t="s">
        <v>718</v>
      </c>
      <c r="M198" s="6" t="str">
        <f>VLOOKUP(B198,'Ark2'!$B$1:$H$267,7,0)</f>
        <v>https://www.ug.dk/voksen-og-efteruddannelser/arbejdsmarkedsuddannelser/handel-og-logistik/online-kundeservice-og-raadgivning</v>
      </c>
      <c r="N198" s="6"/>
    </row>
    <row r="199" spans="1:14" ht="18.75" customHeight="1" x14ac:dyDescent="0.3">
      <c r="A199" s="9" t="s">
        <v>43</v>
      </c>
      <c r="B199" s="7" t="s">
        <v>49</v>
      </c>
      <c r="C199" s="7" t="s">
        <v>0</v>
      </c>
      <c r="D199" s="7">
        <v>46472</v>
      </c>
      <c r="E199" s="8">
        <v>3</v>
      </c>
      <c r="F199" s="7"/>
      <c r="G199" t="s">
        <v>505</v>
      </c>
      <c r="H199" t="str">
        <f t="shared" si="20"/>
        <v>Personligt salg - kundens behov og løsninger</v>
      </c>
      <c r="I199" t="str">
        <f t="shared" si="18"/>
        <v>https://www.ug.dk/search/Personligt salg - kundens behov og løsninger</v>
      </c>
      <c r="J199" s="92" t="str">
        <f t="shared" si="21"/>
        <v>https://www.ug.dk/search/Personligt salg - kundens behov og løsninger</v>
      </c>
      <c r="K199" s="117" t="str">
        <f t="shared" si="19"/>
        <v>https://www.ug.dk/voksen-og-efteruddannelser/arbejdsmarkedsuddannelser/detailhandel/personligt-salg-kundens-behov-og-loesninger</v>
      </c>
      <c r="L199" t="s">
        <v>719</v>
      </c>
      <c r="M199" s="6" t="str">
        <f>VLOOKUP(B199,'Ark2'!$B$1:$H$267,7,0)</f>
        <v>https://www.ug.dk/voksen-og-efteruddannelser/arbejdsmarkedsuddannelser/detailhandel/personligt-salg-kundens-behov-og-loesninger</v>
      </c>
      <c r="N199" s="6"/>
    </row>
    <row r="200" spans="1:14" ht="18.75" customHeight="1" x14ac:dyDescent="0.3">
      <c r="A200" s="9" t="s">
        <v>43</v>
      </c>
      <c r="B200" s="7" t="s">
        <v>58</v>
      </c>
      <c r="C200" s="7" t="s">
        <v>0</v>
      </c>
      <c r="D200" s="7">
        <v>49929</v>
      </c>
      <c r="E200" s="8">
        <v>2</v>
      </c>
      <c r="F200" s="7"/>
      <c r="G200" t="s">
        <v>505</v>
      </c>
      <c r="H200" t="str">
        <f t="shared" si="20"/>
        <v>Rådgiverrollen indenfor B2B-handel</v>
      </c>
      <c r="I200" t="str">
        <f t="shared" si="18"/>
        <v>https://www.ug.dk/search/Rådgiverrollen indenfor B2B-handel</v>
      </c>
      <c r="J200" s="92" t="str">
        <f t="shared" si="21"/>
        <v>https://www.ug.dk/search/Rådgiverrollen indenfor B2B-handel</v>
      </c>
      <c r="K200" s="117" t="str">
        <f t="shared" si="19"/>
        <v>https://www.ug.dk/voksen-og-efteruddannelser/arbejdsmarkedsuddannelser/handel-og-logistik/raadgiverrollen-indenfor-b2b-handel</v>
      </c>
      <c r="L200" t="s">
        <v>720</v>
      </c>
      <c r="M200" s="6" t="str">
        <f>VLOOKUP(B200,'Ark2'!$B$1:$H$267,7,0)</f>
        <v>https://www.ug.dk/voksen-og-efteruddannelser/arbejdsmarkedsuddannelser/handel-og-logistik/raadgiverrollen-indenfor-b2b-handel</v>
      </c>
      <c r="N200" s="6"/>
    </row>
    <row r="201" spans="1:14" ht="18.75" customHeight="1" x14ac:dyDescent="0.3">
      <c r="A201" s="9" t="s">
        <v>43</v>
      </c>
      <c r="B201" s="7" t="s">
        <v>52</v>
      </c>
      <c r="C201" s="7" t="s">
        <v>0</v>
      </c>
      <c r="D201" s="7">
        <v>47560</v>
      </c>
      <c r="E201" s="8">
        <v>2</v>
      </c>
      <c r="F201" s="7"/>
      <c r="G201" t="s">
        <v>505</v>
      </c>
      <c r="H201" t="str">
        <f t="shared" si="20"/>
        <v>Segmentering og målgruppevalg i markedsføring</v>
      </c>
      <c r="I201" t="str">
        <f t="shared" si="18"/>
        <v>https://www.ug.dk/search/Segmentering og målgruppevalg i markedsføring</v>
      </c>
      <c r="J201" s="92" t="str">
        <f t="shared" si="21"/>
        <v>https://www.ug.dk/search/Segmentering og målgruppevalg i markedsføring</v>
      </c>
      <c r="K201" s="117" t="str">
        <f t="shared" si="19"/>
        <v>https://www.ug.dk/viden-og-forretningsservice/segmentering-og-maalgruppevalg-i-markedsfoering</v>
      </c>
      <c r="L201" t="s">
        <v>721</v>
      </c>
      <c r="M201" s="6" t="str">
        <f>VLOOKUP(B201,'Ark2'!$B$1:$H$267,7,0)</f>
        <v>https://www.ug.dk/viden-og-forretningsservice/segmentering-og-maalgruppevalg-i-markedsfoering</v>
      </c>
      <c r="N201" s="6"/>
    </row>
    <row r="202" spans="1:14" ht="18.75" customHeight="1" x14ac:dyDescent="0.3">
      <c r="A202" s="9" t="s">
        <v>43</v>
      </c>
      <c r="B202" s="7" t="s">
        <v>51</v>
      </c>
      <c r="C202" s="7" t="s">
        <v>0</v>
      </c>
      <c r="D202" s="7">
        <v>47341</v>
      </c>
      <c r="E202" s="8">
        <v>1</v>
      </c>
      <c r="F202" s="7"/>
      <c r="G202" t="s">
        <v>505</v>
      </c>
      <c r="H202" t="str">
        <f t="shared" si="20"/>
        <v>Sociale medier som kommunikationskanal i detail</v>
      </c>
      <c r="I202" t="str">
        <f t="shared" si="18"/>
        <v>https://www.ug.dk/search/Sociale medier som kommunikationskanal i detail</v>
      </c>
      <c r="J202" s="92" t="str">
        <f t="shared" si="21"/>
        <v>https://www.ug.dk/search/Sociale medier som kommunikationskanal i detail</v>
      </c>
      <c r="K202" s="117" t="str">
        <f t="shared" si="19"/>
        <v>https://www.ug.dk/voksen-og-efteruddannelser/arbejdsmarkedsuddannelser/detailhandel/sociale-medier-som-kommunikationskanal-i-detail</v>
      </c>
      <c r="L202" t="s">
        <v>722</v>
      </c>
      <c r="M202" s="6" t="str">
        <f>VLOOKUP(B202,'Ark2'!$B$1:$H$267,7,0)</f>
        <v>https://www.ug.dk/voksen-og-efteruddannelser/arbejdsmarkedsuddannelser/detailhandel/sociale-medier-som-kommunikationskanal-i-detail</v>
      </c>
      <c r="N202" s="6"/>
    </row>
    <row r="203" spans="1:14" ht="18.75" customHeight="1" x14ac:dyDescent="0.3">
      <c r="A203" s="9" t="s">
        <v>43</v>
      </c>
      <c r="B203" s="7" t="s">
        <v>53</v>
      </c>
      <c r="C203" s="7" t="s">
        <v>0</v>
      </c>
      <c r="D203" s="7">
        <v>47562</v>
      </c>
      <c r="E203" s="8">
        <v>2</v>
      </c>
      <c r="F203" s="7"/>
      <c r="G203" t="s">
        <v>505</v>
      </c>
      <c r="H203" t="str">
        <f t="shared" si="20"/>
        <v>Valg af markedsføringskanal</v>
      </c>
      <c r="I203" t="str">
        <f t="shared" si="18"/>
        <v>https://www.ug.dk/search/Valg af markedsføringskanal</v>
      </c>
      <c r="J203" s="92" t="str">
        <f t="shared" si="21"/>
        <v>https://www.ug.dk/search/Valg af markedsføringskanal</v>
      </c>
      <c r="K203" s="117" t="str">
        <f t="shared" si="19"/>
        <v>https://www.ug.dk/viden-og-forretningsservice/valg-af-markedsfoeringskanal-0</v>
      </c>
      <c r="L203" t="s">
        <v>723</v>
      </c>
      <c r="M203" s="6" t="str">
        <f>VLOOKUP(B203,'Ark2'!$B$1:$H$267,7,0)</f>
        <v>https://www.ug.dk/viden-og-forretningsservice/valg-af-markedsfoeringskanal-0</v>
      </c>
      <c r="N203" s="6"/>
    </row>
    <row r="204" spans="1:14" ht="18.75" customHeight="1" x14ac:dyDescent="0.3">
      <c r="A204" s="9" t="s">
        <v>43</v>
      </c>
      <c r="B204" s="7" t="s">
        <v>44</v>
      </c>
      <c r="C204" s="7" t="s">
        <v>0</v>
      </c>
      <c r="D204" s="7">
        <v>40462</v>
      </c>
      <c r="E204" s="8">
        <v>4</v>
      </c>
      <c r="F204" s="7"/>
      <c r="G204" t="s">
        <v>505</v>
      </c>
      <c r="H204" t="str">
        <f t="shared" si="20"/>
        <v>Årstidens blomsterbinderi</v>
      </c>
      <c r="I204" t="str">
        <f t="shared" si="18"/>
        <v>https://www.ug.dk/search/Årstidens blomsterbinderi</v>
      </c>
      <c r="J204" s="92" t="str">
        <f t="shared" si="21"/>
        <v>https://www.ug.dk/search/Årstidens blomsterbinderi</v>
      </c>
      <c r="K204" s="117" t="str">
        <f t="shared" si="19"/>
        <v>https://www.ug.dk/voksen-og-efteruddannelser/arbejdsmarkedsuddannelser/drift-af-gartneri-havecenter-og-planteskole/aarstidens-blomsterbinderi</v>
      </c>
      <c r="L204" t="s">
        <v>724</v>
      </c>
      <c r="M204" s="6" t="str">
        <f>VLOOKUP(B204,'Ark2'!$B$1:$H$267,7,0)</f>
        <v>https://www.ug.dk/voksen-og-efteruddannelser/arbejdsmarkedsuddannelser/drift-af-gartneri-havecenter-og-planteskole/aarstidens-blomsterbinderi</v>
      </c>
      <c r="N204" s="6"/>
    </row>
    <row r="205" spans="1:14" ht="18.75" customHeight="1" x14ac:dyDescent="0.3">
      <c r="A205" s="96" t="s">
        <v>28</v>
      </c>
      <c r="B205" s="97" t="s">
        <v>511</v>
      </c>
      <c r="C205" s="97" t="s">
        <v>0</v>
      </c>
      <c r="D205" s="97">
        <v>40606</v>
      </c>
      <c r="E205" s="98">
        <v>3</v>
      </c>
      <c r="F205" s="97"/>
      <c r="G205" t="s">
        <v>505</v>
      </c>
      <c r="H205" t="str">
        <f t="shared" si="20"/>
        <v>Arbejdsmiljø i sosu-arbejdet - etik og adfærd</v>
      </c>
      <c r="I205" t="str">
        <f t="shared" si="18"/>
        <v>https://www.ug.dk/search/Arbejdsmiljø i sosu-arbejdet - etik og adfærd</v>
      </c>
      <c r="J205" s="92" t="str">
        <f t="shared" si="21"/>
        <v>https://www.ug.dk/search/Arbejdsmiljø i sosu-arbejdet - etik og adfærd</v>
      </c>
      <c r="K205" s="117" t="str">
        <f t="shared" si="19"/>
        <v>https://www.ug.dk/voksen-og-efteruddannelser/arbejdsmarkedsuddannelser/omsorg-og-pleje-i-det-kommunale-sundhedsvaesen/arbejdsmiljoe-i-sosu-arbejdet-etik-og-adfaerd</v>
      </c>
      <c r="L205" t="s">
        <v>725</v>
      </c>
      <c r="M205" s="6" t="str">
        <f>VLOOKUP(B205,'Ark2'!$B$1:$H$267,7,0)</f>
        <v>https://www.ug.dk/voksen-og-efteruddannelser/arbejdsmarkedsuddannelser/omsorg-og-pleje-i-det-kommunale-sundhedsvaesen/arbejdsmiljoe-i-sosu-arbejdet-etik-og-adfaerd</v>
      </c>
      <c r="N205" s="6"/>
    </row>
    <row r="206" spans="1:14" ht="18.75" customHeight="1" x14ac:dyDescent="0.3">
      <c r="A206" s="96" t="s">
        <v>28</v>
      </c>
      <c r="B206" s="97" t="s">
        <v>36</v>
      </c>
      <c r="C206" s="97" t="s">
        <v>0</v>
      </c>
      <c r="D206" s="97">
        <v>46834</v>
      </c>
      <c r="E206" s="98">
        <v>5</v>
      </c>
      <c r="F206" s="97"/>
      <c r="G206" t="s">
        <v>505</v>
      </c>
      <c r="H206" t="str">
        <f t="shared" si="20"/>
        <v>Borgere med kronisk sygdom</v>
      </c>
      <c r="I206" t="str">
        <f t="shared" si="18"/>
        <v>https://www.ug.dk/search/Borgere med kronisk sygdom</v>
      </c>
      <c r="J206" s="92" t="str">
        <f t="shared" si="21"/>
        <v>https://www.ug.dk/search/Borgere med kronisk sygdom</v>
      </c>
      <c r="K206" s="117" t="str">
        <f t="shared" si="19"/>
        <v>https://www.ug.dk/voksen-og-efteruddannelser/arbejdsmarkedsuddannelser/omsorg-og-pleje-i-det-kommunale-sundhedsvaesen/borgere-med-kronisk-sygdom</v>
      </c>
      <c r="L206" t="s">
        <v>726</v>
      </c>
      <c r="M206" s="6" t="str">
        <f>VLOOKUP(B206,'Ark2'!$B$1:$H$267,7,0)</f>
        <v>https://www.ug.dk/voksen-og-efteruddannelser/arbejdsmarkedsuddannelser/omsorg-og-pleje-i-det-kommunale-sundhedsvaesen/borgere-med-kronisk-sygdom</v>
      </c>
      <c r="N206" s="6"/>
    </row>
    <row r="207" spans="1:14" ht="18.75" customHeight="1" x14ac:dyDescent="0.3">
      <c r="A207" s="96" t="s">
        <v>28</v>
      </c>
      <c r="B207" s="97" t="s">
        <v>35</v>
      </c>
      <c r="C207" s="97" t="s">
        <v>0</v>
      </c>
      <c r="D207" s="97">
        <v>42677</v>
      </c>
      <c r="E207" s="98">
        <v>5</v>
      </c>
      <c r="F207" s="97"/>
      <c r="G207" t="s">
        <v>505</v>
      </c>
      <c r="H207" t="str">
        <f t="shared" si="20"/>
        <v>De almindeligst forekommende sygdomme hos ældre</v>
      </c>
      <c r="I207" t="str">
        <f t="shared" si="18"/>
        <v>https://www.ug.dk/search/De almindeligst forekommende sygdomme hos ældre</v>
      </c>
      <c r="J207" s="92" t="str">
        <f t="shared" si="21"/>
        <v>https://www.ug.dk/search/De almindeligst forekommende sygdomme hos ældre</v>
      </c>
      <c r="K207" s="117" t="str">
        <f t="shared" si="19"/>
        <v>https://www.ug.dk/voksen-og-efteruddannelser/arbejdsmarkedsuddannelser/omsorg-og-pleje-i-det-kommunale-sundhedsvaesen/de-almindeligst-forekommende-sygdomme-hos-aeldre</v>
      </c>
      <c r="L207" t="s">
        <v>727</v>
      </c>
      <c r="M207" s="6" t="str">
        <f>VLOOKUP(B207,'Ark2'!$B$1:$H$267,7,0)</f>
        <v>https://www.ug.dk/voksen-og-efteruddannelser/arbejdsmarkedsuddannelser/omsorg-og-pleje-i-det-kommunale-sundhedsvaesen/de-almindeligst-forekommende-sygdomme-hos-aeldre</v>
      </c>
      <c r="N207" s="6"/>
    </row>
    <row r="208" spans="1:14" ht="18.75" customHeight="1" x14ac:dyDescent="0.3">
      <c r="A208" s="96" t="s">
        <v>28</v>
      </c>
      <c r="B208" s="97" t="s">
        <v>70</v>
      </c>
      <c r="C208" s="97" t="s">
        <v>0</v>
      </c>
      <c r="D208" s="97">
        <v>40142</v>
      </c>
      <c r="E208" s="98">
        <v>3</v>
      </c>
      <c r="F208" s="97"/>
      <c r="G208" t="s">
        <v>505</v>
      </c>
      <c r="H208" t="str">
        <f t="shared" si="20"/>
        <v>Dokumentation og evaluering af pæd./sosuarbejde</v>
      </c>
      <c r="I208" t="str">
        <f t="shared" si="18"/>
        <v>https://www.ug.dk/search/Dokumentation og evaluering af pæd./sosuarbejde</v>
      </c>
      <c r="J208" s="92" t="str">
        <f t="shared" si="21"/>
        <v>https://www.ug.dk/search/Dokumentation og evaluering af pæd./sosuarbejde</v>
      </c>
      <c r="K208" s="117" t="str">
        <f t="shared" si="19"/>
        <v>https://www.ug.dk/paedagogisk-arbejde-med-boern-og-unge/dokumentation-og-evaluering-af-paedsosuarbejde</v>
      </c>
      <c r="L208" t="s">
        <v>690</v>
      </c>
      <c r="M208" s="6" t="str">
        <f>VLOOKUP(B208,'Ark2'!$B$1:$H$267,7,0)</f>
        <v>https://www.ug.dk/paedagogisk-arbejde-med-boern-og-unge/dokumentation-og-evaluering-af-paedsosuarbejde</v>
      </c>
      <c r="N208" s="6"/>
    </row>
    <row r="209" spans="1:14" ht="18.75" customHeight="1" x14ac:dyDescent="0.3">
      <c r="A209" s="96" t="s">
        <v>28</v>
      </c>
      <c r="B209" s="97" t="s">
        <v>40</v>
      </c>
      <c r="C209" s="97" t="s">
        <v>0</v>
      </c>
      <c r="D209" s="97">
        <v>48570</v>
      </c>
      <c r="E209" s="98">
        <v>3</v>
      </c>
      <c r="F209" s="97"/>
      <c r="G209" t="s">
        <v>505</v>
      </c>
      <c r="H209" t="str">
        <f t="shared" si="20"/>
        <v>Faglig styring og dokumentation i FS III</v>
      </c>
      <c r="I209" t="str">
        <f t="shared" si="18"/>
        <v>https://www.ug.dk/search/Faglig styring og dokumentation i FS III</v>
      </c>
      <c r="J209" s="92" t="str">
        <f t="shared" si="21"/>
        <v>https://www.ug.dk/search/Faglig styring og dokumentation i FS III</v>
      </c>
      <c r="K209" s="117" t="str">
        <f t="shared" si="19"/>
        <v>https://www.ug.dk/voksen-og-efteruddannelser/arbejdsmarkedsuddannelser/omsorg-og-pleje-i-det-kommunale-sundhedsvaesen/faglig-styring-og-dokumentation-i-fs-iii</v>
      </c>
      <c r="L209" t="s">
        <v>728</v>
      </c>
      <c r="M209" s="6" t="str">
        <f>VLOOKUP(B209,'Ark2'!$B$1:$H$267,7,0)</f>
        <v>https://www.ug.dk/voksen-og-efteruddannelser/arbejdsmarkedsuddannelser/omsorg-og-pleje-i-det-kommunale-sundhedsvaesen/faglig-styring-og-dokumentation-i-fs-iii</v>
      </c>
      <c r="N209" s="6"/>
    </row>
    <row r="210" spans="1:14" ht="18.75" customHeight="1" x14ac:dyDescent="0.3">
      <c r="A210" s="96" t="s">
        <v>28</v>
      </c>
      <c r="B210" s="97" t="s">
        <v>1</v>
      </c>
      <c r="C210" s="97" t="s">
        <v>0</v>
      </c>
      <c r="D210" s="97">
        <v>45571</v>
      </c>
      <c r="E210" s="98">
        <v>10</v>
      </c>
      <c r="F210" s="97"/>
      <c r="G210" t="s">
        <v>505</v>
      </c>
      <c r="H210" t="str">
        <f t="shared" si="20"/>
        <v>Fagunderstøttende dansk som andetsprog F/I</v>
      </c>
      <c r="I210" t="str">
        <f t="shared" si="18"/>
        <v>https://www.ug.dk/search/Fagunderstøttende dansk som andetsprog F/I</v>
      </c>
      <c r="J210" s="92" t="str">
        <f t="shared" si="21"/>
        <v>https://www.ug.dk/search/Fagunderstøttende dansk som andetsprog F/I</v>
      </c>
      <c r="K210" s="117" t="str">
        <f t="shared" si="19"/>
        <v>https://www.ug.dk/voksen-og-efteruddannelser/arbejdsmarkedsuddannelser/obligatorisk-faelleskatalog/fagunderstoettende-dansk-som-andetsprog-fi</v>
      </c>
      <c r="L210" t="s">
        <v>551</v>
      </c>
      <c r="M210" s="6" t="str">
        <f>VLOOKUP(B210,'Ark2'!$B$1:$H$267,7,0)</f>
        <v>https://www.ug.dk/voksen-og-efteruddannelser/arbejdsmarkedsuddannelser/obligatorisk-faelleskatalog/fagunderstoettende-dansk-som-andetsprog-fi</v>
      </c>
      <c r="N210" s="6"/>
    </row>
    <row r="211" spans="1:14" ht="18.75" customHeight="1" x14ac:dyDescent="0.3">
      <c r="A211" s="96" t="s">
        <v>28</v>
      </c>
      <c r="B211" s="97" t="s">
        <v>441</v>
      </c>
      <c r="C211" s="97" t="s">
        <v>0</v>
      </c>
      <c r="D211" s="97">
        <v>48096</v>
      </c>
      <c r="E211" s="98">
        <v>2</v>
      </c>
      <c r="F211" s="97"/>
      <c r="G211" t="s">
        <v>505</v>
      </c>
      <c r="H211" t="str">
        <f t="shared" si="20"/>
        <v>Generel hygiejne i socialt og pædagogisk arbejde</v>
      </c>
      <c r="I211" t="str">
        <f t="shared" ref="I211:I242" si="22">CONCATENATE(G211,B211)</f>
        <v>https://www.ug.dk/search/Generel hygiejne i socialt og pædagogisk arbejde</v>
      </c>
      <c r="J211" s="92" t="str">
        <f t="shared" si="21"/>
        <v>https://www.ug.dk/search/Generel hygiejne i socialt og pædagogisk arbejde</v>
      </c>
      <c r="K211" s="117" t="str">
        <f t="shared" ref="K211:K242" si="23">HYPERLINK(L211)</f>
        <v>https://www.ug.dk/voksen-og-efteruddannelser/arbejdsmarkedsuddannelser/omsorg-og-pleje-i-det-kommunale-sundhedsvaesen/generel-hygiejne-i-socialt-og-paedagogisk-arbejde</v>
      </c>
      <c r="L211" t="s">
        <v>729</v>
      </c>
      <c r="M211" s="6" t="str">
        <f>VLOOKUP(B211,'Ark2'!$B$1:$H$267,7,0)</f>
        <v>https://www.ug.dk/voksen-og-efteruddannelser/arbejdsmarkedsuddannelser/omsorg-og-pleje-i-det-kommunale-sundhedsvaesen/generel-hygiejne-i-socialt-og-paedagogisk-arbejde</v>
      </c>
      <c r="N211" s="6"/>
    </row>
    <row r="212" spans="1:14" ht="18.75" customHeight="1" x14ac:dyDescent="0.3">
      <c r="A212" s="96" t="s">
        <v>28</v>
      </c>
      <c r="B212" s="97" t="s">
        <v>512</v>
      </c>
      <c r="C212" s="97" t="s">
        <v>0</v>
      </c>
      <c r="D212" s="97">
        <v>22095</v>
      </c>
      <c r="E212" s="98">
        <v>15</v>
      </c>
      <c r="F212" s="97"/>
      <c r="G212" t="s">
        <v>505</v>
      </c>
      <c r="H212" t="str">
        <f t="shared" si="20"/>
        <v>Grundlæggende behov, pleje og omsorg - FSSH3</v>
      </c>
      <c r="I212" t="str">
        <f t="shared" si="22"/>
        <v>https://www.ug.dk/search/Grundlæggende behov, pleje og omsorg - FSSH3</v>
      </c>
      <c r="J212" s="92" t="str">
        <f t="shared" si="21"/>
        <v>https://www.ug.dk/search/Grundlæggende behov, pleje og omsorg - FSSH3</v>
      </c>
      <c r="K212" s="117" t="str">
        <f t="shared" si="23"/>
        <v>https://www.ug.dk/voksen-og-efteruddannelser/arbejdsmarkedsuddannelser/omsorg-og-pleje-i-det-kommunale-sundhedsvaesen/grundlaeggende-behov-pleje-og-omsorg-fssh3</v>
      </c>
      <c r="L212" t="s">
        <v>730</v>
      </c>
      <c r="M212" s="6" t="str">
        <f>VLOOKUP(B212,'Ark2'!$B$1:$H$267,7,0)</f>
        <v>https://www.ug.dk/voksen-og-efteruddannelser/arbejdsmarkedsuddannelser/omsorg-og-pleje-i-det-kommunale-sundhedsvaesen/grundlaeggende-behov-pleje-og-omsorg-fssh3</v>
      </c>
      <c r="N212" s="6"/>
    </row>
    <row r="213" spans="1:14" ht="18.75" customHeight="1" x14ac:dyDescent="0.3">
      <c r="A213" s="96" t="s">
        <v>28</v>
      </c>
      <c r="B213" s="97" t="s">
        <v>513</v>
      </c>
      <c r="C213" s="97" t="s">
        <v>0</v>
      </c>
      <c r="D213" s="97">
        <v>22097</v>
      </c>
      <c r="E213" s="98">
        <v>25</v>
      </c>
      <c r="F213" s="97"/>
      <c r="G213" t="s">
        <v>505</v>
      </c>
      <c r="H213" t="str">
        <f t="shared" si="20"/>
        <v>Helhedsorienteret pleje og omsorg - FSSH4</v>
      </c>
      <c r="I213" t="str">
        <f t="shared" si="22"/>
        <v>https://www.ug.dk/search/Helhedsorienteret pleje og omsorg - FSSH4</v>
      </c>
      <c r="J213" s="92" t="str">
        <f t="shared" si="21"/>
        <v>https://www.ug.dk/search/Helhedsorienteret pleje og omsorg - FSSH4</v>
      </c>
      <c r="K213" s="117" t="str">
        <f t="shared" si="23"/>
        <v>https://www.ug.dk/voksen-og-efteruddannelser/arbejdsmarkedsuddannelser/omsorg-og-pleje-i-det-kommunale-sundhedsvaesen/helhedsorienteret-pleje-og-omsorg-fssh4</v>
      </c>
      <c r="L213" t="s">
        <v>731</v>
      </c>
      <c r="M213" s="6" t="str">
        <f>VLOOKUP(B213,'Ark2'!$B$1:$H$267,7,0)</f>
        <v>https://www.ug.dk/voksen-og-efteruddannelser/arbejdsmarkedsuddannelser/omsorg-og-pleje-i-det-kommunale-sundhedsvaesen/helhedsorienteret-pleje-og-omsorg-fssh4</v>
      </c>
      <c r="N213" s="6"/>
    </row>
    <row r="214" spans="1:14" ht="18.75" customHeight="1" x14ac:dyDescent="0.3">
      <c r="A214" s="96" t="s">
        <v>28</v>
      </c>
      <c r="B214" s="97" t="s">
        <v>524</v>
      </c>
      <c r="C214" s="97" t="s">
        <v>0</v>
      </c>
      <c r="D214" s="97">
        <v>22041</v>
      </c>
      <c r="E214" s="98">
        <v>2</v>
      </c>
      <c r="F214" s="97"/>
      <c r="G214" t="s">
        <v>505</v>
      </c>
      <c r="H214" t="str">
        <f t="shared" si="20"/>
        <v>Intro specialiserede socialområde: sundhedsindsats</v>
      </c>
      <c r="I214" t="str">
        <f t="shared" si="22"/>
        <v>https://www.ug.dk/search/Intro specialiserede socialområde: sundhedsindsats</v>
      </c>
      <c r="J214" s="92" t="str">
        <f t="shared" si="21"/>
        <v>https://www.ug.dk/search/Intro specialiserede socialområde: sundhedsindsats</v>
      </c>
      <c r="K214" s="117" t="str">
        <f t="shared" si="23"/>
        <v>https://www.ug.dk/voksen-og-efteruddannelser/arbejdsmarkedsuddannelser/socialpsykiatri-og-fysiskpsykisk-handicap/intro-specialiserede-socialomraade-sundhedsindsats</v>
      </c>
      <c r="L214" t="s">
        <v>732</v>
      </c>
      <c r="M214" s="6" t="str">
        <f>VLOOKUP(B214,'Ark2'!$B$1:$H$267,7,0)</f>
        <v>https://www.ug.dk/voksen-og-efteruddannelser/arbejdsmarkedsuddannelser/socialpsykiatri-og-fysiskpsykisk-handicap/intro-specialiserede-socialomraade-sundhedsindsats</v>
      </c>
      <c r="N214" s="6"/>
    </row>
    <row r="215" spans="1:14" ht="18.75" customHeight="1" x14ac:dyDescent="0.3">
      <c r="A215" s="96" t="s">
        <v>28</v>
      </c>
      <c r="B215" s="97" t="s">
        <v>448</v>
      </c>
      <c r="C215" s="97" t="s">
        <v>0</v>
      </c>
      <c r="D215" s="97">
        <v>49980</v>
      </c>
      <c r="E215" s="98">
        <v>5</v>
      </c>
      <c r="F215" s="97"/>
      <c r="G215" t="s">
        <v>505</v>
      </c>
      <c r="H215" t="str">
        <f t="shared" si="20"/>
        <v>Intro til arbejde på plejecentre og i hjemmepleje</v>
      </c>
      <c r="I215" t="str">
        <f t="shared" si="22"/>
        <v>https://www.ug.dk/search/Intro til arbejde på plejecentre og i hjemmepleje</v>
      </c>
      <c r="J215" s="92" t="str">
        <f t="shared" si="21"/>
        <v>https://www.ug.dk/search/Intro til arbejde på plejecentre og i hjemmepleje</v>
      </c>
      <c r="K215" s="117" t="str">
        <f t="shared" si="23"/>
        <v>https://www.ug.dk/voksen-og-efteruddannelser/arbejdsmarkedsuddannelser/omsorg-og-pleje-i-det-kommunale-sundhedsvaesen/intro-til-arbejde-paa-plejecentre-og-i-hjemmepleje</v>
      </c>
      <c r="L215" t="s">
        <v>733</v>
      </c>
      <c r="M215" s="6" t="str">
        <f>VLOOKUP(B215,'Ark2'!$B$1:$H$267,7,0)</f>
        <v>https://www.ug.dk/voksen-og-efteruddannelser/arbejdsmarkedsuddannelser/omsorg-og-pleje-i-det-kommunale-sundhedsvaesen/intro-til-arbejde-paa-plejecentre-og-i-hjemmepleje</v>
      </c>
      <c r="N215" s="6"/>
    </row>
    <row r="216" spans="1:14" ht="18.75" customHeight="1" x14ac:dyDescent="0.3">
      <c r="A216" s="96" t="s">
        <v>28</v>
      </c>
      <c r="B216" s="97" t="s">
        <v>448</v>
      </c>
      <c r="C216" s="97" t="s">
        <v>0</v>
      </c>
      <c r="D216" s="97">
        <v>49980</v>
      </c>
      <c r="E216" s="98">
        <v>5</v>
      </c>
      <c r="F216" s="97"/>
      <c r="G216" t="s">
        <v>505</v>
      </c>
      <c r="H216" t="str">
        <f t="shared" si="20"/>
        <v>Intro til arbejde på plejecentre og i hjemmepleje</v>
      </c>
      <c r="I216" t="str">
        <f t="shared" si="22"/>
        <v>https://www.ug.dk/search/Intro til arbejde på plejecentre og i hjemmepleje</v>
      </c>
      <c r="J216" s="92" t="str">
        <f t="shared" si="21"/>
        <v>https://www.ug.dk/search/Intro til arbejde på plejecentre og i hjemmepleje</v>
      </c>
      <c r="K216" s="117" t="str">
        <f t="shared" si="23"/>
        <v>https://www.ug.dk/voksen-og-efteruddannelser/arbejdsmarkedsuddannelser/omsorg-og-pleje-i-det-kommunale-sundhedsvaesen/intro-til-arbejde-paa-plejecentre-og-i-hjemmepleje</v>
      </c>
      <c r="L216" t="s">
        <v>733</v>
      </c>
      <c r="M216" s="6" t="str">
        <f>VLOOKUP(B216,'Ark2'!$B$1:$H$267,7,0)</f>
        <v>https://www.ug.dk/voksen-og-efteruddannelser/arbejdsmarkedsuddannelser/omsorg-og-pleje-i-det-kommunale-sundhedsvaesen/intro-til-arbejde-paa-plejecentre-og-i-hjemmepleje</v>
      </c>
      <c r="N216" s="6"/>
    </row>
    <row r="217" spans="1:14" ht="18.75" customHeight="1" x14ac:dyDescent="0.3">
      <c r="A217" s="96" t="s">
        <v>28</v>
      </c>
      <c r="B217" s="97" t="s">
        <v>514</v>
      </c>
      <c r="C217" s="97" t="s">
        <v>0</v>
      </c>
      <c r="D217" s="97">
        <v>41687</v>
      </c>
      <c r="E217" s="98">
        <v>3</v>
      </c>
      <c r="F217" s="97"/>
      <c r="G217" t="s">
        <v>505</v>
      </c>
      <c r="H217" t="str">
        <f t="shared" si="20"/>
        <v>Konflikthåndtering i sosu-arbejdet</v>
      </c>
      <c r="I217" t="str">
        <f t="shared" si="22"/>
        <v>https://www.ug.dk/search/Konflikthåndtering i sosu-arbejdet</v>
      </c>
      <c r="J217" s="92" t="str">
        <f t="shared" si="21"/>
        <v>https://www.ug.dk/search/Konflikthåndtering i sosu-arbejdet</v>
      </c>
      <c r="K217" s="117" t="str">
        <f t="shared" si="23"/>
        <v>https://www.ug.dk/voksen-og-efteruddannelser/arbejdsmarkedsuddannelser/omsorg-og-pleje-i-det-kommunale-sundhedsvaesen/konflikthaandtering-i-sosu-arbejdet</v>
      </c>
      <c r="L217" t="s">
        <v>734</v>
      </c>
      <c r="M217" s="6" t="str">
        <f>VLOOKUP(B217,'Ark2'!$B$1:$H$267,7,0)</f>
        <v>https://www.ug.dk/voksen-og-efteruddannelser/arbejdsmarkedsuddannelser/omsorg-og-pleje-i-det-kommunale-sundhedsvaesen/konflikthaandtering-i-sosu-arbejdet</v>
      </c>
      <c r="N217" s="6"/>
    </row>
    <row r="218" spans="1:14" ht="18.75" customHeight="1" x14ac:dyDescent="0.3">
      <c r="A218" s="96" t="s">
        <v>28</v>
      </c>
      <c r="B218" s="97" t="s">
        <v>514</v>
      </c>
      <c r="C218" s="97" t="s">
        <v>0</v>
      </c>
      <c r="D218" s="97">
        <v>41687</v>
      </c>
      <c r="E218" s="98">
        <v>3</v>
      </c>
      <c r="F218" s="97"/>
      <c r="G218" t="s">
        <v>505</v>
      </c>
      <c r="H218" t="str">
        <f t="shared" si="20"/>
        <v>Konflikthåndtering i sosu-arbejdet</v>
      </c>
      <c r="I218" t="str">
        <f t="shared" si="22"/>
        <v>https://www.ug.dk/search/Konflikthåndtering i sosu-arbejdet</v>
      </c>
      <c r="J218" s="92" t="str">
        <f t="shared" si="21"/>
        <v>https://www.ug.dk/search/Konflikthåndtering i sosu-arbejdet</v>
      </c>
      <c r="K218" s="117" t="str">
        <f t="shared" si="23"/>
        <v>https://www.ug.dk/voksen-og-efteruddannelser/arbejdsmarkedsuddannelser/omsorg-og-pleje-i-det-kommunale-sundhedsvaesen/konflikthaandtering-i-sosu-arbejdet</v>
      </c>
      <c r="L218" t="s">
        <v>734</v>
      </c>
      <c r="M218" s="6" t="str">
        <f>VLOOKUP(B218,'Ark2'!$B$1:$H$267,7,0)</f>
        <v>https://www.ug.dk/voksen-og-efteruddannelser/arbejdsmarkedsuddannelser/omsorg-og-pleje-i-det-kommunale-sundhedsvaesen/konflikthaandtering-i-sosu-arbejdet</v>
      </c>
      <c r="N218" s="6"/>
    </row>
    <row r="219" spans="1:14" ht="18.75" customHeight="1" x14ac:dyDescent="0.3">
      <c r="A219" s="96" t="s">
        <v>28</v>
      </c>
      <c r="B219" s="97" t="s">
        <v>33</v>
      </c>
      <c r="C219" s="97" t="s">
        <v>0</v>
      </c>
      <c r="D219" s="97">
        <v>40126</v>
      </c>
      <c r="E219" s="98">
        <v>3</v>
      </c>
      <c r="F219" s="97"/>
      <c r="G219" t="s">
        <v>505</v>
      </c>
      <c r="H219" t="str">
        <f t="shared" si="20"/>
        <v>Medvirken til rehabilitering</v>
      </c>
      <c r="I219" t="str">
        <f t="shared" si="22"/>
        <v>https://www.ug.dk/search/Medvirken til rehabilitering</v>
      </c>
      <c r="J219" s="92" t="str">
        <f t="shared" si="21"/>
        <v>https://www.ug.dk/search/Medvirken til rehabilitering</v>
      </c>
      <c r="K219" s="117" t="str">
        <f t="shared" si="23"/>
        <v>https://www.ug.dk/voksen-og-efteruddannelser/arbejdsmarkedsuddannelser/omsorg-og-pleje-i-det-kommunale-sundhedsvaesen/medvirken-til-rehabilitering</v>
      </c>
      <c r="L219" t="s">
        <v>735</v>
      </c>
      <c r="M219" s="6" t="str">
        <f>VLOOKUP(B219,'Ark2'!$B$1:$H$267,7,0)</f>
        <v>https://www.ug.dk/voksen-og-efteruddannelser/arbejdsmarkedsuddannelser/omsorg-og-pleje-i-det-kommunale-sundhedsvaesen/medvirken-til-rehabilitering</v>
      </c>
      <c r="N219" s="6"/>
    </row>
    <row r="220" spans="1:14" ht="18.75" customHeight="1" x14ac:dyDescent="0.3">
      <c r="A220" s="96" t="s">
        <v>28</v>
      </c>
      <c r="B220" s="97" t="s">
        <v>525</v>
      </c>
      <c r="C220" s="97" t="s">
        <v>0</v>
      </c>
      <c r="D220" s="97">
        <v>49489</v>
      </c>
      <c r="E220" s="98">
        <v>3</v>
      </c>
      <c r="F220" s="97"/>
      <c r="G220" t="s">
        <v>505</v>
      </c>
      <c r="H220" t="str">
        <f t="shared" si="20"/>
        <v>Medvirken ved medicinadministration</v>
      </c>
      <c r="I220" t="str">
        <f t="shared" si="22"/>
        <v>https://www.ug.dk/search/Medvirken ved medicinadministration</v>
      </c>
      <c r="J220" s="92" t="str">
        <f t="shared" si="21"/>
        <v>https://www.ug.dk/search/Medvirken ved medicinadministration</v>
      </c>
      <c r="K220" s="117" t="str">
        <f t="shared" si="23"/>
        <v>https://www.ug.dk/voksen-og-efteruddannelser/arbejdsmarkedsuddannelser/socialpsykiatri-og-fysiskpsykisk-handicap/medvirken-ved-medicinadministration</v>
      </c>
      <c r="L220" t="s">
        <v>736</v>
      </c>
      <c r="M220" s="6" t="str">
        <f>VLOOKUP(B220,'Ark2'!$B$1:$H$267,7,0)</f>
        <v>https://www.ug.dk/voksen-og-efteruddannelser/arbejdsmarkedsuddannelser/socialpsykiatri-og-fysiskpsykisk-handicap/medvirken-ved-medicinadministration</v>
      </c>
      <c r="N220" s="6"/>
    </row>
    <row r="221" spans="1:14" ht="18.75" customHeight="1" x14ac:dyDescent="0.3">
      <c r="A221" s="96" t="s">
        <v>28</v>
      </c>
      <c r="B221" s="97" t="s">
        <v>41</v>
      </c>
      <c r="C221" s="97" t="s">
        <v>0</v>
      </c>
      <c r="D221" s="97">
        <v>48670</v>
      </c>
      <c r="E221" s="98">
        <v>3</v>
      </c>
      <c r="F221" s="97"/>
      <c r="G221" t="s">
        <v>505</v>
      </c>
      <c r="H221" t="str">
        <f t="shared" si="20"/>
        <v>Mentalisering i omsorgs- og relationsarbejde</v>
      </c>
      <c r="I221" t="str">
        <f t="shared" si="22"/>
        <v>https://www.ug.dk/search/Mentalisering i omsorgs- og relationsarbejde</v>
      </c>
      <c r="J221" s="92" t="str">
        <f t="shared" si="21"/>
        <v>https://www.ug.dk/search/Mentalisering i omsorgs- og relationsarbejde</v>
      </c>
      <c r="K221" s="117" t="str">
        <f t="shared" si="23"/>
        <v>https://www.ug.dk/voksen-og-efteruddannelser/arbejdsmarkedsuddannelser/socialpsykiatri-og-fysiskpsykisk-handicap/mentalisering-i-omsorgs-og-relationsarbejde</v>
      </c>
      <c r="L221" t="s">
        <v>737</v>
      </c>
      <c r="M221" s="6" t="str">
        <f>VLOOKUP(B221,'Ark2'!$B$1:$H$267,7,0)</f>
        <v>https://www.ug.dk/voksen-og-efteruddannelser/arbejdsmarkedsuddannelser/socialpsykiatri-og-fysiskpsykisk-handicap/mentalisering-i-omsorgs-og-relationsarbejde</v>
      </c>
      <c r="N221" s="6"/>
    </row>
    <row r="222" spans="1:14" ht="18.75" customHeight="1" x14ac:dyDescent="0.3">
      <c r="A222" s="96" t="s">
        <v>28</v>
      </c>
      <c r="B222" s="97" t="s">
        <v>515</v>
      </c>
      <c r="C222" s="97" t="s">
        <v>0</v>
      </c>
      <c r="D222" s="97">
        <v>22091</v>
      </c>
      <c r="E222" s="98">
        <v>5</v>
      </c>
      <c r="F222" s="97"/>
      <c r="G222" t="s">
        <v>505</v>
      </c>
      <c r="H222" t="str">
        <f t="shared" si="20"/>
        <v>Mødet med borgeren med demenssygdom - FSSH5a</v>
      </c>
      <c r="I222" t="str">
        <f t="shared" si="22"/>
        <v>https://www.ug.dk/search/Mødet med borgeren med demenssygdom - FSSH5a</v>
      </c>
      <c r="J222" s="92" t="str">
        <f t="shared" si="21"/>
        <v>https://www.ug.dk/search/Mødet med borgeren med demenssygdom - FSSH5a</v>
      </c>
      <c r="K222" s="117" t="str">
        <f t="shared" si="23"/>
        <v>https://www.ug.dk/voksen-og-efteruddannelser/arbejdsmarkedsuddannelser/omsorg-og-pleje-i-det-kommunale-sundhedsvaesen/moedet-med-borgeren-med-demenssygdom-fssh5a</v>
      </c>
      <c r="L222" t="s">
        <v>738</v>
      </c>
      <c r="M222" s="6" t="str">
        <f>VLOOKUP(B222,'Ark2'!$B$1:$H$267,7,0)</f>
        <v>https://www.ug.dk/voksen-og-efteruddannelser/arbejdsmarkedsuddannelser/omsorg-og-pleje-i-det-kommunale-sundhedsvaesen/moedet-med-borgeren-med-demenssygdom-fssh5a</v>
      </c>
      <c r="N222" s="6"/>
    </row>
    <row r="223" spans="1:14" ht="18.75" customHeight="1" x14ac:dyDescent="0.3">
      <c r="A223" s="96" t="s">
        <v>28</v>
      </c>
      <c r="B223" s="97" t="s">
        <v>516</v>
      </c>
      <c r="C223" s="97" t="s">
        <v>0</v>
      </c>
      <c r="D223" s="97">
        <v>44327</v>
      </c>
      <c r="E223" s="98">
        <v>5</v>
      </c>
      <c r="F223" s="97"/>
      <c r="G223" t="s">
        <v>505</v>
      </c>
      <c r="H223" t="str">
        <f t="shared" si="20"/>
        <v>Omsorg for personer med demens</v>
      </c>
      <c r="I223" t="str">
        <f t="shared" si="22"/>
        <v>https://www.ug.dk/search/Omsorg for personer med demens</v>
      </c>
      <c r="J223" s="92" t="str">
        <f t="shared" si="21"/>
        <v>https://www.ug.dk/search/Omsorg for personer med demens</v>
      </c>
      <c r="K223" s="117" t="str">
        <f t="shared" si="23"/>
        <v>https://www.ug.dk/voksen-og-efteruddannelser/arbejdsmarkedsuddannelser/omsorg-og-pleje-i-det-kommunale-sundhedsvaesen/omsorg-for-personer-med-demens</v>
      </c>
      <c r="L223" t="s">
        <v>739</v>
      </c>
      <c r="M223" s="6" t="str">
        <f>VLOOKUP(B223,'Ark2'!$B$1:$H$267,7,0)</f>
        <v>https://www.ug.dk/voksen-og-efteruddannelser/arbejdsmarkedsuddannelser/omsorg-og-pleje-i-det-kommunale-sundhedsvaesen/omsorg-for-personer-med-demens</v>
      </c>
      <c r="N223" s="6"/>
    </row>
    <row r="224" spans="1:14" ht="18.75" customHeight="1" x14ac:dyDescent="0.3">
      <c r="A224" s="96" t="s">
        <v>28</v>
      </c>
      <c r="B224" s="97" t="s">
        <v>34</v>
      </c>
      <c r="C224" s="97" t="s">
        <v>0</v>
      </c>
      <c r="D224" s="97">
        <v>40823</v>
      </c>
      <c r="E224" s="98">
        <v>1</v>
      </c>
      <c r="F224" s="97"/>
      <c r="G224" t="s">
        <v>505</v>
      </c>
      <c r="H224" t="str">
        <f t="shared" si="20"/>
        <v>Patientsikkerhed og utilsigtede hændelser</v>
      </c>
      <c r="I224" t="str">
        <f t="shared" si="22"/>
        <v>https://www.ug.dk/search/Patientsikkerhed og utilsigtede hændelser</v>
      </c>
      <c r="J224" s="92" t="str">
        <f t="shared" si="21"/>
        <v>https://www.ug.dk/search/Patientsikkerhed og utilsigtede hændelser</v>
      </c>
      <c r="K224" s="117" t="str">
        <f t="shared" si="23"/>
        <v>https://www.ug.dk/voksen-og-efteruddannelser/arbejdsmarkedsuddannelser/sundheds-og-sygeplejeopgaver-i-sygehusvaesenet/patientsikkerhed-og-utilsigtede-haendelser</v>
      </c>
      <c r="L224" t="s">
        <v>740</v>
      </c>
      <c r="M224" s="6" t="str">
        <f>VLOOKUP(B224,'Ark2'!$B$1:$H$267,7,0)</f>
        <v>https://www.ug.dk/voksen-og-efteruddannelser/arbejdsmarkedsuddannelser/sundheds-og-sygeplejeopgaver-i-sygehusvaesenet/patientsikkerhed-og-utilsigtede-haendelser</v>
      </c>
      <c r="N224" s="6"/>
    </row>
    <row r="225" spans="1:14" ht="18.75" customHeight="1" x14ac:dyDescent="0.3">
      <c r="A225" s="96" t="s">
        <v>28</v>
      </c>
      <c r="B225" s="97" t="s">
        <v>30</v>
      </c>
      <c r="C225" s="97" t="s">
        <v>0</v>
      </c>
      <c r="D225" s="97">
        <v>22054</v>
      </c>
      <c r="E225" s="98">
        <v>3</v>
      </c>
      <c r="F225" s="97"/>
      <c r="G225" t="s">
        <v>505</v>
      </c>
      <c r="H225" t="str">
        <f t="shared" si="20"/>
        <v>Personer med demens, sygdomskendskab; basis</v>
      </c>
      <c r="I225" t="str">
        <f t="shared" si="22"/>
        <v>https://www.ug.dk/search/Personer med demens, sygdomskendskab; basis</v>
      </c>
      <c r="J225" s="92" t="str">
        <f t="shared" si="21"/>
        <v>https://www.ug.dk/search/Personer med demens, sygdomskendskab; basis</v>
      </c>
      <c r="K225" s="117" t="str">
        <f t="shared" si="23"/>
        <v>https://www.ug.dk/voksen-og-efteruddannelser/arbejdsmarkedsuddannelser/omsorg-og-pleje-i-det-kommunale-sundhedsvaesen/personer-med-demens-sygdomskendskab-basis</v>
      </c>
      <c r="L225" t="s">
        <v>741</v>
      </c>
      <c r="M225" s="6" t="str">
        <f>VLOOKUP(B225,'Ark2'!$B$1:$H$267,7,0)</f>
        <v>https://www.ug.dk/voksen-og-efteruddannelser/arbejdsmarkedsuddannelser/omsorg-og-pleje-i-det-kommunale-sundhedsvaesen/personer-med-demens-sygdomskendskab-basis</v>
      </c>
      <c r="N225" s="6"/>
    </row>
    <row r="226" spans="1:14" ht="18.75" customHeight="1" x14ac:dyDescent="0.3">
      <c r="A226" s="96" t="s">
        <v>28</v>
      </c>
      <c r="B226" s="97" t="s">
        <v>37</v>
      </c>
      <c r="C226" s="97" t="s">
        <v>0</v>
      </c>
      <c r="D226" s="97">
        <v>46873</v>
      </c>
      <c r="E226" s="98">
        <v>3</v>
      </c>
      <c r="F226" s="97"/>
      <c r="G226" t="s">
        <v>505</v>
      </c>
      <c r="H226" t="str">
        <f t="shared" si="20"/>
        <v>Postoperativ observation og pleje i hjemmeplejen</v>
      </c>
      <c r="I226" t="str">
        <f t="shared" si="22"/>
        <v>https://www.ug.dk/search/Postoperativ observation og pleje i hjemmeplejen</v>
      </c>
      <c r="J226" s="92" t="str">
        <f t="shared" si="21"/>
        <v>https://www.ug.dk/search/Postoperativ observation og pleje i hjemmeplejen</v>
      </c>
      <c r="K226" s="117" t="str">
        <f t="shared" si="23"/>
        <v>https://www.ug.dk/voksen-og-efteruddannelser/arbejdsmarkedsuddannelser/omsorg-og-pleje-i-det-kommunale-sundhedsvaesen/postoperativ-observation-og-pleje-i-hjemmeplejen</v>
      </c>
      <c r="L226" t="s">
        <v>742</v>
      </c>
      <c r="M226" s="6" t="str">
        <f>VLOOKUP(B226,'Ark2'!$B$1:$H$267,7,0)</f>
        <v>https://www.ug.dk/voksen-og-efteruddannelser/arbejdsmarkedsuddannelser/omsorg-og-pleje-i-det-kommunale-sundhedsvaesen/postoperativ-observation-og-pleje-i-hjemmeplejen</v>
      </c>
      <c r="N226" s="6"/>
    </row>
    <row r="227" spans="1:14" ht="18.75" customHeight="1" x14ac:dyDescent="0.3">
      <c r="A227" s="96" t="s">
        <v>28</v>
      </c>
      <c r="B227" s="97" t="s">
        <v>517</v>
      </c>
      <c r="C227" s="97" t="s">
        <v>0</v>
      </c>
      <c r="D227" s="97">
        <v>22096</v>
      </c>
      <c r="E227" s="98">
        <v>15</v>
      </c>
      <c r="F227" s="97"/>
      <c r="G227" t="s">
        <v>505</v>
      </c>
      <c r="H227" t="str">
        <f t="shared" si="20"/>
        <v>Praktisk hjælp og professionelle relationer -FSSH2</v>
      </c>
      <c r="I227" t="str">
        <f t="shared" si="22"/>
        <v>https://www.ug.dk/search/Praktisk hjælp og professionelle relationer -FSSH2</v>
      </c>
      <c r="J227" s="92" t="str">
        <f t="shared" si="21"/>
        <v>https://www.ug.dk/search/Praktisk hjælp og professionelle relationer -FSSH2</v>
      </c>
      <c r="K227" s="117" t="str">
        <f t="shared" si="23"/>
        <v>https://www.ug.dk/voksen-og-efteruddannelser/arbejdsmarkedsuddannelser/omsorg-og-pleje-i-det-kommunale-sundhedsvaesen/praktisk-hjaelp-og-professionelle-relationer-fssh2</v>
      </c>
      <c r="L227" t="s">
        <v>743</v>
      </c>
      <c r="M227" s="6" t="str">
        <f>VLOOKUP(B227,'Ark2'!$B$1:$H$267,7,0)</f>
        <v>https://www.ug.dk/voksen-og-efteruddannelser/arbejdsmarkedsuddannelser/omsorg-og-pleje-i-det-kommunale-sundhedsvaesen/praktisk-hjaelp-og-professionelle-relationer-fssh2</v>
      </c>
      <c r="N227" s="6"/>
    </row>
    <row r="228" spans="1:14" ht="18.75" customHeight="1" x14ac:dyDescent="0.3">
      <c r="A228" s="96" t="s">
        <v>28</v>
      </c>
      <c r="B228" s="97" t="s">
        <v>29</v>
      </c>
      <c r="C228" s="97" t="s">
        <v>0</v>
      </c>
      <c r="D228" s="97">
        <v>42690</v>
      </c>
      <c r="E228" s="98">
        <v>15</v>
      </c>
      <c r="F228" s="97"/>
      <c r="G228" t="s">
        <v>505</v>
      </c>
      <c r="H228" t="str">
        <f t="shared" si="20"/>
        <v>Praktisk hjælp til ældre</v>
      </c>
      <c r="I228" t="str">
        <f t="shared" si="22"/>
        <v>https://www.ug.dk/search/Praktisk hjælp til ældre</v>
      </c>
      <c r="J228" s="92" t="str">
        <f t="shared" si="21"/>
        <v>https://www.ug.dk/search/Praktisk hjælp til ældre</v>
      </c>
      <c r="K228" s="117" t="str">
        <f t="shared" si="23"/>
        <v>https://www.ug.dk/voksen-og-efteruddannelser/arbejdsmarkedsuddannelser/omsorg-og-pleje-i-det-kommunale-sundhedsvaesen/praktisk-hjaelp-til-aeldre</v>
      </c>
      <c r="L228" t="s">
        <v>744</v>
      </c>
      <c r="M228" s="6" t="str">
        <f>VLOOKUP(B228,'Ark2'!$B$1:$H$267,7,0)</f>
        <v>https://www.ug.dk/voksen-og-efteruddannelser/arbejdsmarkedsuddannelser/omsorg-og-pleje-i-det-kommunale-sundhedsvaesen/praktisk-hjaelp-til-aeldre</v>
      </c>
      <c r="N228" s="6"/>
    </row>
    <row r="229" spans="1:14" ht="18.75" customHeight="1" x14ac:dyDescent="0.3">
      <c r="A229" s="96" t="s">
        <v>28</v>
      </c>
      <c r="B229" s="97" t="s">
        <v>518</v>
      </c>
      <c r="C229" s="97" t="s">
        <v>0</v>
      </c>
      <c r="D229" s="97">
        <v>20922</v>
      </c>
      <c r="E229" s="98">
        <v>15</v>
      </c>
      <c r="F229" s="97"/>
      <c r="G229" t="s">
        <v>505</v>
      </c>
      <c r="H229" t="str">
        <f t="shared" si="20"/>
        <v>På vej mod SOSU - basis</v>
      </c>
      <c r="I229" t="str">
        <f t="shared" si="22"/>
        <v>https://www.ug.dk/search/På vej mod SOSU - basis</v>
      </c>
      <c r="J229" s="92" t="str">
        <f t="shared" si="21"/>
        <v>https://www.ug.dk/search/På vej mod SOSU - basis</v>
      </c>
      <c r="K229" s="117" t="str">
        <f t="shared" si="23"/>
        <v>https://www.ug.dk/voksen-og-efteruddannelser/arbejdsmarkedsuddannelser/omsorg-og-pleje-i-det-kommunale-sundhedsvaesen/paa-vej-mod-sosu-basis</v>
      </c>
      <c r="L229" t="s">
        <v>745</v>
      </c>
      <c r="M229" s="6" t="str">
        <f>VLOOKUP(B229,'Ark2'!$B$1:$H$267,7,0)</f>
        <v>https://www.ug.dk/voksen-og-efteruddannelser/arbejdsmarkedsuddannelser/omsorg-og-pleje-i-det-kommunale-sundhedsvaesen/paa-vej-mod-sosu-basis</v>
      </c>
      <c r="N229" s="6"/>
    </row>
    <row r="230" spans="1:14" ht="18.75" customHeight="1" x14ac:dyDescent="0.3">
      <c r="A230" s="96" t="s">
        <v>28</v>
      </c>
      <c r="B230" s="97" t="s">
        <v>32</v>
      </c>
      <c r="C230" s="97" t="s">
        <v>0</v>
      </c>
      <c r="D230" s="97">
        <v>40125</v>
      </c>
      <c r="E230" s="98">
        <v>2</v>
      </c>
      <c r="F230" s="97"/>
      <c r="G230" t="s">
        <v>505</v>
      </c>
      <c r="H230" t="str">
        <f t="shared" si="20"/>
        <v>Rehabilitering som arbejdsform</v>
      </c>
      <c r="I230" t="str">
        <f t="shared" si="22"/>
        <v>https://www.ug.dk/search/Rehabilitering som arbejdsform</v>
      </c>
      <c r="J230" s="92" t="str">
        <f t="shared" si="21"/>
        <v>https://www.ug.dk/search/Rehabilitering som arbejdsform</v>
      </c>
      <c r="K230" s="117" t="str">
        <f t="shared" si="23"/>
        <v>https://www.ug.dk/voksen-og-efteruddannelser/arbejdsmarkedsuddannelser/omsorg-og-pleje-i-det-kommunale-sundhedsvaesen/rehabilitering-som-arbejdsform-0</v>
      </c>
      <c r="L230" t="s">
        <v>746</v>
      </c>
      <c r="M230" s="6" t="str">
        <f>VLOOKUP(B230,'Ark2'!$B$1:$H$267,7,0)</f>
        <v>https://www.ug.dk/voksen-og-efteruddannelser/arbejdsmarkedsuddannelser/omsorg-og-pleje-i-det-kommunale-sundhedsvaesen/rehabilitering-som-arbejdsform-0</v>
      </c>
      <c r="N230" s="6"/>
    </row>
    <row r="231" spans="1:14" ht="18.75" customHeight="1" x14ac:dyDescent="0.3">
      <c r="A231" s="96" t="s">
        <v>28</v>
      </c>
      <c r="B231" s="97" t="s">
        <v>31</v>
      </c>
      <c r="C231" s="97" t="s">
        <v>0</v>
      </c>
      <c r="D231" s="97">
        <v>22094</v>
      </c>
      <c r="E231" s="98">
        <v>15</v>
      </c>
      <c r="F231" s="97"/>
      <c r="G231" t="s">
        <v>505</v>
      </c>
      <c r="H231" t="str">
        <f t="shared" si="20"/>
        <v xml:space="preserve">Relation og kommunikation med borgeren - FSSH1 </v>
      </c>
      <c r="I231" t="str">
        <f t="shared" si="22"/>
        <v xml:space="preserve">https://www.ug.dk/search/Relation og kommunikation med borgeren - FSSH1 </v>
      </c>
      <c r="J231" s="92" t="str">
        <f t="shared" si="21"/>
        <v xml:space="preserve">https://www.ug.dk/search/Relation og kommunikation med borgeren - FSSH1 </v>
      </c>
      <c r="K231" s="117" t="str">
        <f t="shared" si="23"/>
        <v>https://www.ug.dk/voksen-og-efteruddannelser/arbejdsmarkedsuddannelser/omsorg-og-pleje-i-det-kommunale-sundhedsvaesen/relation-og-kommunikation-med-borgeren-fssh1</v>
      </c>
      <c r="L231" t="s">
        <v>747</v>
      </c>
      <c r="M231" s="6" t="str">
        <f>VLOOKUP(B231,'Ark2'!$B$1:$H$267,7,0)</f>
        <v>https://www.ug.dk/voksen-og-efteruddannelser/arbejdsmarkedsuddannelser/omsorg-og-pleje-i-det-kommunale-sundhedsvaesen/relation-og-kommunikation-med-borgeren-fssh1</v>
      </c>
      <c r="N231" s="6"/>
    </row>
    <row r="232" spans="1:14" ht="18.75" customHeight="1" x14ac:dyDescent="0.3">
      <c r="A232" s="96" t="s">
        <v>28</v>
      </c>
      <c r="B232" s="97" t="s">
        <v>519</v>
      </c>
      <c r="C232" s="97" t="s">
        <v>0</v>
      </c>
      <c r="D232" s="97">
        <v>22092</v>
      </c>
      <c r="E232" s="98">
        <v>5</v>
      </c>
      <c r="F232" s="97"/>
      <c r="G232" t="s">
        <v>505</v>
      </c>
      <c r="H232" t="str">
        <f t="shared" si="20"/>
        <v>Relation, livskvalitet, ensomhed - FSSH5b</v>
      </c>
      <c r="I232" t="str">
        <f t="shared" si="22"/>
        <v>https://www.ug.dk/search/Relation, livskvalitet, ensomhed - FSSH5b</v>
      </c>
      <c r="J232" s="92" t="str">
        <f t="shared" si="21"/>
        <v>https://www.ug.dk/search/Relation, livskvalitet, ensomhed - FSSH5b</v>
      </c>
      <c r="K232" s="117" t="str">
        <f t="shared" si="23"/>
        <v>https://www.ug.dk/voksen-og-efteruddannelser/arbejdsmarkedsuddannelser/omsorg-og-pleje-i-det-kommunale-sundhedsvaesen/relation-livskvalitet-ensomhed-fssh5b</v>
      </c>
      <c r="L232" t="s">
        <v>748</v>
      </c>
      <c r="M232" s="6" t="str">
        <f>VLOOKUP(B232,'Ark2'!$B$1:$H$267,7,0)</f>
        <v>https://www.ug.dk/voksen-og-efteruddannelser/arbejdsmarkedsuddannelser/omsorg-og-pleje-i-det-kommunale-sundhedsvaesen/relation-livskvalitet-ensomhed-fssh5b</v>
      </c>
      <c r="N232" s="6"/>
    </row>
    <row r="233" spans="1:14" ht="18.75" customHeight="1" x14ac:dyDescent="0.3">
      <c r="A233" s="96" t="s">
        <v>28</v>
      </c>
      <c r="B233" s="97" t="s">
        <v>520</v>
      </c>
      <c r="C233" s="97" t="s">
        <v>0</v>
      </c>
      <c r="D233" s="97">
        <v>22025</v>
      </c>
      <c r="E233" s="98">
        <v>3</v>
      </c>
      <c r="F233" s="97"/>
      <c r="G233" t="s">
        <v>505</v>
      </c>
      <c r="H233" t="str">
        <f t="shared" si="20"/>
        <v>Samarbejde med pårørende</v>
      </c>
      <c r="I233" t="str">
        <f t="shared" si="22"/>
        <v>https://www.ug.dk/search/Samarbejde med pårørende</v>
      </c>
      <c r="J233" s="92" t="str">
        <f t="shared" si="21"/>
        <v>https://www.ug.dk/search/Samarbejde med pårørende</v>
      </c>
      <c r="K233" s="117" t="str">
        <f t="shared" si="23"/>
        <v>https://www.ug.dk/voksen-og-efteruddannelser/arbejdsmarkedsuddannelser/omsorg-og-pleje-i-det-kommunale-sundhedsvaesen/samarbejde-med-paaroerende</v>
      </c>
      <c r="L233" t="s">
        <v>749</v>
      </c>
      <c r="M233" s="6" t="str">
        <f>VLOOKUP(B233,'Ark2'!$B$1:$H$267,7,0)</f>
        <v>https://www.ug.dk/voksen-og-efteruddannelser/arbejdsmarkedsuddannelser/omsorg-og-pleje-i-det-kommunale-sundhedsvaesen/samarbejde-med-paaroerende</v>
      </c>
      <c r="N233" s="6"/>
    </row>
    <row r="234" spans="1:14" ht="18.75" customHeight="1" x14ac:dyDescent="0.3">
      <c r="A234" s="96" t="s">
        <v>28</v>
      </c>
      <c r="B234" s="97" t="s">
        <v>521</v>
      </c>
      <c r="C234" s="97" t="s">
        <v>0</v>
      </c>
      <c r="D234" s="97">
        <v>42933</v>
      </c>
      <c r="E234" s="98">
        <v>2</v>
      </c>
      <c r="F234" s="97"/>
      <c r="G234" t="s">
        <v>505</v>
      </c>
      <c r="H234" t="str">
        <f t="shared" si="20"/>
        <v>Samarbejde med ældre om gode kostvaner</v>
      </c>
      <c r="I234" t="str">
        <f t="shared" si="22"/>
        <v>https://www.ug.dk/search/Samarbejde med ældre om gode kostvaner</v>
      </c>
      <c r="J234" s="92" t="str">
        <f t="shared" si="21"/>
        <v>https://www.ug.dk/search/Samarbejde med ældre om gode kostvaner</v>
      </c>
      <c r="K234" s="117" t="str">
        <f t="shared" si="23"/>
        <v>https://www.ug.dk/voksen-og-efteruddannelser/arbejdsmarkedsuddannelser/omsorg-og-pleje-i-det-kommunale-sundhedsvaesen/samarbejde-med-aeldre-om-gode-kostvaner</v>
      </c>
      <c r="L234" t="s">
        <v>750</v>
      </c>
      <c r="M234" s="6" t="str">
        <f>VLOOKUP(B234,'Ark2'!$B$1:$H$267,7,0)</f>
        <v>https://www.ug.dk/voksen-og-efteruddannelser/arbejdsmarkedsuddannelser/omsorg-og-pleje-i-det-kommunale-sundhedsvaesen/samarbejde-med-aeldre-om-gode-kostvaner</v>
      </c>
      <c r="N234" s="6"/>
    </row>
    <row r="235" spans="1:14" ht="18.75" customHeight="1" x14ac:dyDescent="0.3">
      <c r="A235" s="96" t="s">
        <v>28</v>
      </c>
      <c r="B235" s="97" t="s">
        <v>522</v>
      </c>
      <c r="C235" s="97" t="s">
        <v>0</v>
      </c>
      <c r="D235" s="97">
        <v>22093</v>
      </c>
      <c r="E235" s="98">
        <v>5</v>
      </c>
      <c r="F235" s="97"/>
      <c r="G235" t="s">
        <v>505</v>
      </c>
      <c r="H235" t="str">
        <f t="shared" si="20"/>
        <v>Støtte til borgeren med psykisk sygdom - FSSH5c</v>
      </c>
      <c r="I235" t="str">
        <f t="shared" si="22"/>
        <v>https://www.ug.dk/search/Støtte til borgeren med psykisk sygdom - FSSH5c</v>
      </c>
      <c r="J235" s="92" t="str">
        <f t="shared" si="21"/>
        <v>https://www.ug.dk/search/Støtte til borgeren med psykisk sygdom - FSSH5c</v>
      </c>
      <c r="K235" s="117" t="str">
        <f t="shared" si="23"/>
        <v>https://www.ug.dk/voksen-og-efteruddannelser/arbejdsmarkedsuddannelser/omsorg-og-pleje-i-det-kommunale-sundhedsvaesen/stoette-til-borgeren-med-psykisk-sygdom-fssh5c</v>
      </c>
      <c r="L235" t="s">
        <v>751</v>
      </c>
      <c r="M235" s="6" t="str">
        <f>VLOOKUP(B235,'Ark2'!$B$1:$H$267,7,0)</f>
        <v>https://www.ug.dk/voksen-og-efteruddannelser/arbejdsmarkedsuddannelser/omsorg-og-pleje-i-det-kommunale-sundhedsvaesen/stoette-til-borgeren-med-psykisk-sygdom-fssh5c</v>
      </c>
      <c r="N235" s="6"/>
    </row>
    <row r="236" spans="1:14" ht="18.75" customHeight="1" x14ac:dyDescent="0.3">
      <c r="A236" s="96" t="s">
        <v>28</v>
      </c>
      <c r="B236" s="97" t="s">
        <v>39</v>
      </c>
      <c r="C236" s="97" t="s">
        <v>0</v>
      </c>
      <c r="D236" s="97">
        <v>47266</v>
      </c>
      <c r="E236" s="98">
        <v>3</v>
      </c>
      <c r="F236" s="97"/>
      <c r="G236" t="s">
        <v>505</v>
      </c>
      <c r="H236" t="str">
        <f t="shared" si="20"/>
        <v>Sundhedspædagogik i omsorgsarbejdet</v>
      </c>
      <c r="I236" t="str">
        <f t="shared" si="22"/>
        <v>https://www.ug.dk/search/Sundhedspædagogik i omsorgsarbejdet</v>
      </c>
      <c r="J236" s="92" t="str">
        <f t="shared" si="21"/>
        <v>https://www.ug.dk/search/Sundhedspædagogik i omsorgsarbejdet</v>
      </c>
      <c r="K236" s="117" t="str">
        <f t="shared" si="23"/>
        <v>https://www.ug.dk/voksen-og-efteruddannelser/arbejdsmarkedsuddannelser/omsorg-og-pleje-i-det-kommunale-sundhedsvaesen/sundhedspaedagogik-i-omsorgsarbejdet</v>
      </c>
      <c r="L236" t="s">
        <v>752</v>
      </c>
      <c r="M236" s="6" t="str">
        <f>VLOOKUP(B236,'Ark2'!$B$1:$H$267,7,0)</f>
        <v>https://www.ug.dk/voksen-og-efteruddannelser/arbejdsmarkedsuddannelser/omsorg-og-pleje-i-det-kommunale-sundhedsvaesen/sundhedspaedagogik-i-omsorgsarbejdet</v>
      </c>
      <c r="N236" s="6"/>
    </row>
    <row r="237" spans="1:14" ht="18.75" customHeight="1" x14ac:dyDescent="0.3">
      <c r="A237" s="96" t="s">
        <v>28</v>
      </c>
      <c r="B237" s="97" t="s">
        <v>42</v>
      </c>
      <c r="C237" s="97" t="s">
        <v>0</v>
      </c>
      <c r="D237" s="97">
        <v>49760</v>
      </c>
      <c r="E237" s="98">
        <v>3</v>
      </c>
      <c r="F237" s="97"/>
      <c r="G237" t="s">
        <v>505</v>
      </c>
      <c r="H237" t="str">
        <f t="shared" si="20"/>
        <v>Sygepleje i den palliative indsats - Niveau 1</v>
      </c>
      <c r="I237" t="str">
        <f t="shared" si="22"/>
        <v>https://www.ug.dk/search/Sygepleje i den palliative indsats - Niveau 1</v>
      </c>
      <c r="J237" s="92" t="str">
        <f t="shared" si="21"/>
        <v>https://www.ug.dk/search/Sygepleje i den palliative indsats - Niveau 1</v>
      </c>
      <c r="K237" s="117" t="str">
        <f t="shared" si="23"/>
        <v>https://www.ug.dk/voksen-og-efteruddannelser/arbejdsmarkedsuddannelser/omsorg-og-pleje-i-det-kommunale-sundhedsvaesen/sygepleje-i-den-palliative-indsats-niveau-1</v>
      </c>
      <c r="L237" t="s">
        <v>753</v>
      </c>
      <c r="M237" s="6" t="str">
        <f>VLOOKUP(B237,'Ark2'!$B$1:$H$267,7,0)</f>
        <v>https://www.ug.dk/voksen-og-efteruddannelser/arbejdsmarkedsuddannelser/omsorg-og-pleje-i-det-kommunale-sundhedsvaesen/sygepleje-i-den-palliative-indsats-niveau-1</v>
      </c>
      <c r="N237" s="6"/>
    </row>
    <row r="238" spans="1:14" ht="18.75" customHeight="1" x14ac:dyDescent="0.3">
      <c r="A238" s="96" t="s">
        <v>28</v>
      </c>
      <c r="B238" s="97" t="s">
        <v>38</v>
      </c>
      <c r="C238" s="97" t="s">
        <v>0</v>
      </c>
      <c r="D238" s="97">
        <v>46874</v>
      </c>
      <c r="E238" s="98">
        <v>5</v>
      </c>
      <c r="F238" s="97"/>
      <c r="G238" t="s">
        <v>505</v>
      </c>
      <c r="H238" t="str">
        <f t="shared" si="20"/>
        <v>Tidlig opsporing af sygdomstegn</v>
      </c>
      <c r="I238" t="str">
        <f t="shared" si="22"/>
        <v>https://www.ug.dk/search/Tidlig opsporing af sygdomstegn</v>
      </c>
      <c r="J238" s="92" t="str">
        <f t="shared" si="21"/>
        <v>https://www.ug.dk/search/Tidlig opsporing af sygdomstegn</v>
      </c>
      <c r="K238" s="117" t="str">
        <f t="shared" si="23"/>
        <v>https://www.ug.dk/voksen-og-efteruddannelser/arbejdsmarkedsuddannelser/omsorg-og-pleje-i-det-kommunale-sundhedsvaesen/tidlig-opsporing-af-sygdomstegn</v>
      </c>
      <c r="L238" t="s">
        <v>754</v>
      </c>
      <c r="M238" s="6" t="str">
        <f>VLOOKUP(B238,'Ark2'!$B$1:$H$267,7,0)</f>
        <v>https://www.ug.dk/voksen-og-efteruddannelser/arbejdsmarkedsuddannelser/omsorg-og-pleje-i-det-kommunale-sundhedsvaesen/tidlig-opsporing-af-sygdomstegn</v>
      </c>
      <c r="N238" s="6"/>
    </row>
    <row r="239" spans="1:14" ht="18.75" customHeight="1" x14ac:dyDescent="0.3">
      <c r="A239" s="96" t="s">
        <v>28</v>
      </c>
      <c r="B239" s="97" t="s">
        <v>523</v>
      </c>
      <c r="C239" s="97" t="s">
        <v>0</v>
      </c>
      <c r="D239" s="97">
        <v>48879</v>
      </c>
      <c r="E239" s="98">
        <v>3</v>
      </c>
      <c r="F239" s="97"/>
      <c r="G239" t="s">
        <v>505</v>
      </c>
      <c r="H239" t="str">
        <f t="shared" si="20"/>
        <v>Velfærdsteknologi i det daglige omsorgsarbejde I</v>
      </c>
      <c r="I239" t="str">
        <f t="shared" si="22"/>
        <v>https://www.ug.dk/search/Velfærdsteknologi i det daglige omsorgsarbejde I</v>
      </c>
      <c r="J239" s="92" t="str">
        <f t="shared" si="21"/>
        <v>https://www.ug.dk/search/Velfærdsteknologi i det daglige omsorgsarbejde I</v>
      </c>
      <c r="K239" s="117" t="str">
        <f t="shared" si="23"/>
        <v>https://www.ug.dk/voksen-og-efteruddannelser/arbejdsmarkedsuddannelser/omsorg-og-pleje-i-det-kommunale-sundhedsvaesen/velfaerdsteknologi-i-det-daglige-omsorgsarbejde-i</v>
      </c>
      <c r="L239" t="s">
        <v>755</v>
      </c>
      <c r="M239" s="6" t="str">
        <f>VLOOKUP(B239,'Ark2'!$B$1:$H$267,7,0)</f>
        <v>https://www.ug.dk/voksen-og-efteruddannelser/arbejdsmarkedsuddannelser/omsorg-og-pleje-i-det-kommunale-sundhedsvaesen/velfaerdsteknologi-i-det-daglige-omsorgsarbejde-i</v>
      </c>
      <c r="N239" s="6"/>
    </row>
    <row r="240" spans="1:14" ht="18.75" customHeight="1" x14ac:dyDescent="0.3">
      <c r="A240" s="9" t="s">
        <v>2</v>
      </c>
      <c r="B240" s="104" t="s">
        <v>4</v>
      </c>
      <c r="C240" s="7" t="s">
        <v>0</v>
      </c>
      <c r="D240" s="7">
        <v>22376</v>
      </c>
      <c r="E240" s="8">
        <v>3.6</v>
      </c>
      <c r="F240" s="7"/>
      <c r="G240" t="s">
        <v>505</v>
      </c>
      <c r="H240" t="str">
        <f t="shared" si="20"/>
        <v>ADR Grund- og Specialiseringskursus - Klasse 1</v>
      </c>
      <c r="I240" t="str">
        <f t="shared" si="22"/>
        <v>https://www.ug.dk/search/ADR Grund- og Specialiseringskursus - Klasse 1</v>
      </c>
      <c r="J240" s="92" t="str">
        <f t="shared" si="21"/>
        <v>https://www.ug.dk/search/ADR Grund- og Specialiseringskursus - Klasse 1</v>
      </c>
      <c r="K240" s="117" t="str">
        <f t="shared" si="23"/>
        <v>https://www.ug.dk/voksen-og-efteruddannelser/arbejdsmarkedsuddannelser/vejgodstransport/adr-grund-og-specialiseringskursus-klasse-1</v>
      </c>
      <c r="L240" t="s">
        <v>756</v>
      </c>
      <c r="M240" s="6" t="str">
        <f>VLOOKUP(B240,'Ark2'!$B$1:$H$267,7,0)</f>
        <v>https://www.ug.dk/voksen-og-efteruddannelser/arbejdsmarkedsuddannelser/vejgodstransport/adr-grund-og-specialiseringskursus-klasse-1</v>
      </c>
      <c r="N240" s="6"/>
    </row>
    <row r="241" spans="1:14" ht="18.75" customHeight="1" x14ac:dyDescent="0.3">
      <c r="A241" s="9" t="s">
        <v>2</v>
      </c>
      <c r="B241" s="104" t="s">
        <v>11</v>
      </c>
      <c r="C241" s="7" t="s">
        <v>0</v>
      </c>
      <c r="D241" s="7">
        <v>47696</v>
      </c>
      <c r="E241" s="8">
        <v>5.4</v>
      </c>
      <c r="F241" s="7"/>
      <c r="G241" t="s">
        <v>505</v>
      </c>
      <c r="H241" t="str">
        <f t="shared" si="20"/>
        <v>ADR Grund- og Specialiseringskursus - Tank + Kl. 1</v>
      </c>
      <c r="I241" t="str">
        <f t="shared" si="22"/>
        <v>https://www.ug.dk/search/ADR Grund- og Specialiseringskursus - Tank + Kl. 1</v>
      </c>
      <c r="J241" s="92" t="str">
        <f t="shared" si="21"/>
        <v>https://www.ug.dk/search/ADR Grund- og Specialiseringskursus - Tank + Kl. 1</v>
      </c>
      <c r="K241" s="117" t="str">
        <f t="shared" si="23"/>
        <v>https://www.ug.dk/voksen-og-efteruddannelser/arbejdsmarkedsuddannelser/vejgodstransport/adr-grund-og-specialiseringskursus-tank-kl-1</v>
      </c>
      <c r="L241" t="s">
        <v>757</v>
      </c>
      <c r="M241" s="6" t="str">
        <f>VLOOKUP(B241,'Ark2'!$B$1:$H$267,7,0)</f>
        <v>https://www.ug.dk/voksen-og-efteruddannelser/arbejdsmarkedsuddannelser/vejgodstransport/adr-grund-og-specialiseringskursus-tank-kl-1</v>
      </c>
      <c r="N241" s="6"/>
    </row>
    <row r="242" spans="1:14" ht="18.75" customHeight="1" x14ac:dyDescent="0.3">
      <c r="A242" s="9" t="s">
        <v>2</v>
      </c>
      <c r="B242" s="104" t="s">
        <v>3</v>
      </c>
      <c r="C242" s="7" t="s">
        <v>0</v>
      </c>
      <c r="D242" s="7">
        <v>22304</v>
      </c>
      <c r="E242" s="8">
        <v>6</v>
      </c>
      <c r="F242" s="7"/>
      <c r="G242" t="s">
        <v>505</v>
      </c>
      <c r="H242" t="str">
        <f t="shared" si="20"/>
        <v>ADR Grund- og Specialiseringskursus Kl. 1+7+Tank</v>
      </c>
      <c r="I242" t="str">
        <f t="shared" si="22"/>
        <v>https://www.ug.dk/search/ADR Grund- og Specialiseringskursus Kl. 1+7+Tank</v>
      </c>
      <c r="J242" s="92" t="str">
        <f t="shared" si="21"/>
        <v>https://www.ug.dk/search/ADR Grund- og Specialiseringskursus Kl. 1+7+Tank</v>
      </c>
      <c r="K242" s="117" t="str">
        <f t="shared" si="23"/>
        <v>https://www.ug.dk/voksen-og-efteruddannelser/arbejdsmarkedsuddannelser/vejgodstransport/adr-grund-og-specialiseringskursus-kl-17tank</v>
      </c>
      <c r="L242" t="s">
        <v>758</v>
      </c>
      <c r="M242" s="6" t="str">
        <f>VLOOKUP(B242,'Ark2'!$B$1:$H$267,7,0)</f>
        <v>https://www.ug.dk/voksen-og-efteruddannelser/arbejdsmarkedsuddannelser/vejgodstransport/adr-grund-og-specialiseringskursus-kl-17tank</v>
      </c>
      <c r="N242" s="6"/>
    </row>
    <row r="243" spans="1:14" ht="18.75" customHeight="1" x14ac:dyDescent="0.3">
      <c r="A243" s="9" t="s">
        <v>2</v>
      </c>
      <c r="B243" s="104" t="s">
        <v>16</v>
      </c>
      <c r="C243" s="7" t="s">
        <v>0</v>
      </c>
      <c r="D243" s="7">
        <v>48611</v>
      </c>
      <c r="E243" s="8">
        <v>2</v>
      </c>
      <c r="F243" s="7"/>
      <c r="G243" t="s">
        <v>505</v>
      </c>
      <c r="H243" t="str">
        <f t="shared" si="20"/>
        <v>Ajourføring for stykgods- og distributionschauffør</v>
      </c>
      <c r="I243" t="str">
        <f t="shared" ref="I243:I268" si="24">CONCATENATE(G243,B243)</f>
        <v>https://www.ug.dk/search/Ajourføring for stykgods- og distributionschauffør</v>
      </c>
      <c r="J243" s="92" t="str">
        <f t="shared" si="21"/>
        <v>https://www.ug.dk/search/Ajourføring for stykgods- og distributionschauffør</v>
      </c>
      <c r="K243" s="117" t="str">
        <f t="shared" ref="K243:K274" si="25">HYPERLINK(L243)</f>
        <v>https://www.ug.dk/voksen-og-efteruddannelser/arbejdsmarkedsuddannelser/vejgodstransport/ajourfoering-for-stykgods-og-distributionschauffoer</v>
      </c>
      <c r="L243" t="s">
        <v>759</v>
      </c>
      <c r="M243" s="6" t="str">
        <f>VLOOKUP(B243,'Ark2'!$B$1:$H$267,7,0)</f>
        <v>https://www.ug.dk/voksen-og-efteruddannelser/arbejdsmarkedsuddannelser/vejgodstransport/ajourfoering-for-stykgods-og-distributionschauffoer</v>
      </c>
      <c r="N243" s="6"/>
    </row>
    <row r="244" spans="1:14" ht="18.75" customHeight="1" x14ac:dyDescent="0.3">
      <c r="A244" s="9" t="s">
        <v>2</v>
      </c>
      <c r="B244" s="104" t="s">
        <v>532</v>
      </c>
      <c r="C244" s="7" t="s">
        <v>0</v>
      </c>
      <c r="D244" s="7">
        <v>22616</v>
      </c>
      <c r="E244" s="8">
        <v>2</v>
      </c>
      <c r="F244" s="7"/>
      <c r="G244" t="s">
        <v>505</v>
      </c>
      <c r="H244" t="str">
        <f t="shared" si="20"/>
        <v>Beford. af sygdoms- og alderssvækkede passagerer (udgår 30-06-2025)</v>
      </c>
      <c r="I244" t="str">
        <f t="shared" si="24"/>
        <v>https://www.ug.dk/search/Beford. af sygdoms- og alderssvækkede passagerer (udgår 30-06-2025)</v>
      </c>
      <c r="J244" s="92" t="str">
        <f t="shared" si="21"/>
        <v>https://www.ug.dk/search/Beford. af sygdoms- og alderssvækkede passagerer (udgår 30-06-2025)</v>
      </c>
      <c r="K244" s="117" t="str">
        <f t="shared" si="25"/>
        <v>https://www.ug.dk/voksen-og-efteruddannelser/arbejdsmarkedsuddannelser/personbefordring-med-mindre-koeretoejer/beford-af-sygdoms-og-alderssvaekkede-passagerer</v>
      </c>
      <c r="L244" t="s">
        <v>760</v>
      </c>
      <c r="M244" s="6" t="str">
        <f>VLOOKUP(B244,'Ark2'!$B$1:$H$267,7,0)</f>
        <v>https://www.ug.dk/voksen-og-efteruddannelser/arbejdsmarkedsuddannelser/personbefordring-med-mindre-koeretoejer/beford-af-sygdoms-og-alderssvaekkede-passagerer</v>
      </c>
      <c r="N244" s="6"/>
    </row>
    <row r="245" spans="1:14" ht="18.75" customHeight="1" x14ac:dyDescent="0.3">
      <c r="A245" s="9" t="s">
        <v>2</v>
      </c>
      <c r="B245" s="104" t="s">
        <v>26</v>
      </c>
      <c r="C245" s="7" t="s">
        <v>0</v>
      </c>
      <c r="D245" s="7">
        <v>49974</v>
      </c>
      <c r="E245" s="8">
        <v>2</v>
      </c>
      <c r="F245" s="7"/>
      <c r="G245" t="s">
        <v>505</v>
      </c>
      <c r="H245" t="str">
        <f t="shared" si="20"/>
        <v>Befordring af fysisk handicappede med liftbil</v>
      </c>
      <c r="I245" t="str">
        <f t="shared" si="24"/>
        <v>https://www.ug.dk/search/Befordring af fysisk handicappede med liftbil</v>
      </c>
      <c r="J245" s="92" t="str">
        <f t="shared" si="21"/>
        <v>https://www.ug.dk/search/Befordring af fysisk handicappede med liftbil</v>
      </c>
      <c r="K245" s="117" t="str">
        <f t="shared" si="25"/>
        <v>https://www.ug.dk/voksen-og-efteruddannelser/arbejdsmarkedsuddannelser/personbefordring-med-mindre-koeretoejer/befordring-af-fysisk-handicappede-med-liftbil</v>
      </c>
      <c r="L245" t="s">
        <v>761</v>
      </c>
      <c r="M245" s="6" t="str">
        <f>VLOOKUP(B245,'Ark2'!$B$1:$H$267,7,0)</f>
        <v>https://www.ug.dk/voksen-og-efteruddannelser/arbejdsmarkedsuddannelser/personbefordring-med-mindre-koeretoejer/befordring-af-fysisk-handicappede-med-liftbil</v>
      </c>
      <c r="N245" s="6"/>
    </row>
    <row r="246" spans="1:14" ht="18.75" customHeight="1" x14ac:dyDescent="0.3">
      <c r="A246" s="9" t="s">
        <v>2</v>
      </c>
      <c r="B246" s="104" t="s">
        <v>27</v>
      </c>
      <c r="C246" s="7" t="s">
        <v>0</v>
      </c>
      <c r="D246" s="7">
        <v>49975</v>
      </c>
      <c r="E246" s="8">
        <v>2</v>
      </c>
      <c r="F246" s="7"/>
      <c r="G246" t="s">
        <v>505</v>
      </c>
      <c r="H246" t="str">
        <f t="shared" si="20"/>
        <v>Befordring af fysisk handicappede med trappemaskin</v>
      </c>
      <c r="I246" t="str">
        <f t="shared" si="24"/>
        <v>https://www.ug.dk/search/Befordring af fysisk handicappede med trappemaskin</v>
      </c>
      <c r="J246" s="92" t="str">
        <f t="shared" si="21"/>
        <v>https://www.ug.dk/search/Befordring af fysisk handicappede med trappemaskin</v>
      </c>
      <c r="K246" s="117" t="str">
        <f t="shared" si="25"/>
        <v>https://www.ug.dk/voksen-og-efteruddannelser/arbejdsmarkedsuddannelser/personbefordring-med-mindre-koeretoejer/befordring-af-fysisk-handicappede-med-trappemaskin</v>
      </c>
      <c r="L246" t="s">
        <v>762</v>
      </c>
      <c r="M246" s="6" t="str">
        <f>VLOOKUP(B246,'Ark2'!$B$1:$H$267,7,0)</f>
        <v>https://www.ug.dk/voksen-og-efteruddannelser/arbejdsmarkedsuddannelser/personbefordring-med-mindre-koeretoejer/befordring-af-fysisk-handicappede-med-trappemaskin</v>
      </c>
      <c r="N246" s="6"/>
    </row>
    <row r="247" spans="1:14" ht="18.75" customHeight="1" x14ac:dyDescent="0.3">
      <c r="A247" s="9" t="s">
        <v>2</v>
      </c>
      <c r="B247" s="102" t="s">
        <v>533</v>
      </c>
      <c r="C247" s="7" t="s">
        <v>0</v>
      </c>
      <c r="D247" s="7">
        <v>48104</v>
      </c>
      <c r="E247" s="8">
        <v>2</v>
      </c>
      <c r="F247" s="7"/>
      <c r="G247" t="s">
        <v>505</v>
      </c>
      <c r="H247" t="str">
        <f t="shared" si="20"/>
        <v>Befordring af sygdoms- og alderssvækkede passagerer</v>
      </c>
      <c r="I247" t="str">
        <f t="shared" si="24"/>
        <v>https://www.ug.dk/search/Befordring af sygdoms- og alderssvækkede passagerer</v>
      </c>
      <c r="J247" s="92" t="str">
        <f t="shared" si="21"/>
        <v>https://www.ug.dk/search/Befordring af sygdoms- og alderssvækkede passagerer</v>
      </c>
      <c r="K247" s="117" t="str">
        <f t="shared" si="25"/>
        <v>https://www.amukurs.dk/kurser/befordring-af-fysisk-handicappede-med-trappemaskin-49975</v>
      </c>
      <c r="L247" t="s">
        <v>763</v>
      </c>
      <c r="M247" s="6" t="str">
        <f>VLOOKUP(B247,'Ark2'!$B$1:$H$267,7,0)</f>
        <v>https://www.amukurs.dk/kurser/befordring-af-fysisk-handicappede-med-trappemaskin-49975</v>
      </c>
      <c r="N247" s="6"/>
    </row>
    <row r="248" spans="1:14" ht="18.75" customHeight="1" x14ac:dyDescent="0.3">
      <c r="A248" s="9" t="s">
        <v>2</v>
      </c>
      <c r="B248" s="104" t="s">
        <v>14</v>
      </c>
      <c r="C248" s="7" t="s">
        <v>0</v>
      </c>
      <c r="D248" s="7">
        <v>47890</v>
      </c>
      <c r="E248" s="8">
        <v>1</v>
      </c>
      <c r="F248" s="7"/>
      <c r="G248" t="s">
        <v>505</v>
      </c>
      <c r="H248" t="str">
        <f t="shared" si="20"/>
        <v>Direkte prøve gaffeltruckcertifikat A eller B</v>
      </c>
      <c r="I248" t="str">
        <f t="shared" si="24"/>
        <v>https://www.ug.dk/search/Direkte prøve gaffeltruckcertifikat A eller B</v>
      </c>
      <c r="J248" s="92" t="str">
        <f t="shared" si="21"/>
        <v>https://www.ug.dk/search/Direkte prøve gaffeltruckcertifikat A eller B</v>
      </c>
      <c r="K248" s="117" t="str">
        <f t="shared" si="25"/>
        <v>https://www.ug.dk/voksen-og-efteruddannelser/arbejdsmarkedsuddannelser/lager-terminal-og-logistik/direkte-proeve-gaffeltruckcertifikat-a-eller-b</v>
      </c>
      <c r="L248" t="s">
        <v>764</v>
      </c>
      <c r="M248" s="6" t="str">
        <f>VLOOKUP(B248,'Ark2'!$B$1:$H$267,7,0)</f>
        <v>https://www.ug.dk/voksen-og-efteruddannelser/arbejdsmarkedsuddannelser/lager-terminal-og-logistik/direkte-proeve-gaffeltruckcertifikat-a-eller-b</v>
      </c>
      <c r="N248" s="6"/>
    </row>
    <row r="249" spans="1:14" ht="18.75" customHeight="1" x14ac:dyDescent="0.3">
      <c r="A249" s="9" t="s">
        <v>2</v>
      </c>
      <c r="B249" s="104" t="s">
        <v>24</v>
      </c>
      <c r="C249" s="7" t="s">
        <v>0</v>
      </c>
      <c r="D249" s="7">
        <v>48851</v>
      </c>
      <c r="E249" s="8">
        <v>2</v>
      </c>
      <c r="F249" s="7"/>
      <c r="G249" t="s">
        <v>505</v>
      </c>
      <c r="H249" t="str">
        <f t="shared" si="20"/>
        <v xml:space="preserve">Efteruddannelse for varebilschauffører </v>
      </c>
      <c r="I249" t="str">
        <f t="shared" si="24"/>
        <v xml:space="preserve">https://www.ug.dk/search/Efteruddannelse for varebilschauffører </v>
      </c>
      <c r="J249" s="92" t="str">
        <f t="shared" si="21"/>
        <v xml:space="preserve">https://www.ug.dk/search/Efteruddannelse for varebilschauffører </v>
      </c>
      <c r="K249" s="117" t="str">
        <f t="shared" si="25"/>
        <v>https://www.ug.dk/voksen-og-efteruddannelser/arbejdsmarkedsuddannelser/vejgodstransport/efteruddannelse-for-varebilschauffoerer</v>
      </c>
      <c r="L249" t="s">
        <v>765</v>
      </c>
      <c r="M249" s="6" t="str">
        <f>VLOOKUP(B249,'Ark2'!$B$1:$H$267,7,0)</f>
        <v>https://www.ug.dk/voksen-og-efteruddannelser/arbejdsmarkedsuddannelser/vejgodstransport/efteruddannelse-for-varebilschauffoerer</v>
      </c>
      <c r="N249" s="6"/>
    </row>
    <row r="250" spans="1:14" ht="18.75" customHeight="1" x14ac:dyDescent="0.3">
      <c r="A250" s="9" t="s">
        <v>2</v>
      </c>
      <c r="B250" s="104" t="s">
        <v>21</v>
      </c>
      <c r="C250" s="7" t="s">
        <v>0</v>
      </c>
      <c r="D250" s="7">
        <v>48660</v>
      </c>
      <c r="E250" s="8">
        <v>2</v>
      </c>
      <c r="F250" s="7"/>
      <c r="G250" t="s">
        <v>505</v>
      </c>
      <c r="H250" t="str">
        <f t="shared" si="20"/>
        <v>EU-Efteruddannelse for godschauffører - oblig.del</v>
      </c>
      <c r="I250" t="str">
        <f t="shared" si="24"/>
        <v>https://www.ug.dk/search/EU-Efteruddannelse for godschauffører - oblig.del</v>
      </c>
      <c r="J250" s="92" t="str">
        <f t="shared" si="21"/>
        <v>https://www.ug.dk/search/EU-Efteruddannelse for godschauffører - oblig.del</v>
      </c>
      <c r="K250" s="117" t="str">
        <f t="shared" si="25"/>
        <v>https://www.ug.dk/voksen-og-efteruddannelser/arbejdsmarkedsuddannelser/vejgodstransport/eu-efteruddannelse-for-godschauffoerer-obligdel</v>
      </c>
      <c r="L250" t="s">
        <v>766</v>
      </c>
      <c r="M250" s="6" t="str">
        <f>VLOOKUP(B250,'Ark2'!$B$1:$H$267,7,0)</f>
        <v>https://www.ug.dk/voksen-og-efteruddannelser/arbejdsmarkedsuddannelser/vejgodstransport/eu-efteruddannelse-for-godschauffoerer-obligdel</v>
      </c>
      <c r="N250" s="6"/>
    </row>
    <row r="251" spans="1:14" ht="18.75" customHeight="1" x14ac:dyDescent="0.3">
      <c r="A251" s="9" t="s">
        <v>2</v>
      </c>
      <c r="B251" s="104" t="s">
        <v>1</v>
      </c>
      <c r="C251" s="7" t="s">
        <v>0</v>
      </c>
      <c r="D251" s="7">
        <v>45571</v>
      </c>
      <c r="E251" s="8">
        <v>10</v>
      </c>
      <c r="F251" s="7"/>
      <c r="G251" t="s">
        <v>505</v>
      </c>
      <c r="H251" t="str">
        <f t="shared" si="20"/>
        <v>Fagunderstøttende dansk som andetsprog F/I</v>
      </c>
      <c r="I251" t="str">
        <f t="shared" si="24"/>
        <v>https://www.ug.dk/search/Fagunderstøttende dansk som andetsprog F/I</v>
      </c>
      <c r="J251" s="92" t="str">
        <f t="shared" si="21"/>
        <v>https://www.ug.dk/search/Fagunderstøttende dansk som andetsprog F/I</v>
      </c>
      <c r="K251" s="117" t="str">
        <f t="shared" si="25"/>
        <v>https://www.ug.dk/voksen-og-efteruddannelser/arbejdsmarkedsuddannelser/obligatorisk-faelleskatalog/fagunderstoettende-dansk-som-andetsprog-fi</v>
      </c>
      <c r="L251" t="s">
        <v>551</v>
      </c>
      <c r="M251" s="6" t="str">
        <f>VLOOKUP(B251,'Ark2'!$B$1:$H$267,7,0)</f>
        <v>https://www.ug.dk/voksen-og-efteruddannelser/arbejdsmarkedsuddannelser/obligatorisk-faelleskatalog/fagunderstoettende-dansk-som-andetsprog-fi</v>
      </c>
      <c r="N251" s="6"/>
    </row>
    <row r="252" spans="1:14" ht="18.75" customHeight="1" x14ac:dyDescent="0.3">
      <c r="A252" s="9" t="s">
        <v>2</v>
      </c>
      <c r="B252" s="104" t="s">
        <v>216</v>
      </c>
      <c r="C252" s="7" t="s">
        <v>0</v>
      </c>
      <c r="D252" s="7">
        <v>47592</v>
      </c>
      <c r="E252" s="8">
        <v>7</v>
      </c>
      <c r="F252" s="7"/>
      <c r="G252" t="s">
        <v>505</v>
      </c>
      <c r="H252" t="str">
        <f t="shared" si="20"/>
        <v>Gaffeltruck certifikatkursus B, 7 dage</v>
      </c>
      <c r="I252" t="str">
        <f t="shared" si="24"/>
        <v>https://www.ug.dk/search/Gaffeltruck certifikatkursus B, 7 dage</v>
      </c>
      <c r="J252" s="92" t="str">
        <f t="shared" si="21"/>
        <v>https://www.ug.dk/search/Gaffeltruck certifikatkursus B, 7 dage</v>
      </c>
      <c r="K252" s="117" t="str">
        <f t="shared" si="25"/>
        <v>https://www.ug.dk/voksen-og-efteruddannelser/arbejdsmarkedsuddannelser/lager-terminal-og-logistik/gaffeltruck-certifikatkursus-b-7-dage</v>
      </c>
      <c r="L252" t="s">
        <v>767</v>
      </c>
      <c r="M252" s="6" t="str">
        <f>VLOOKUP(B252,'Ark2'!$B$1:$H$267,7,0)</f>
        <v>https://www.ug.dk/voksen-og-efteruddannelser/arbejdsmarkedsuddannelser/lager-terminal-og-logistik/gaffeltruck-certifikatkursus-b-7-dage</v>
      </c>
      <c r="N252" s="6"/>
    </row>
    <row r="253" spans="1:14" ht="18.75" customHeight="1" x14ac:dyDescent="0.3">
      <c r="A253" s="9" t="s">
        <v>2</v>
      </c>
      <c r="B253" s="104" t="s">
        <v>12</v>
      </c>
      <c r="C253" s="7" t="s">
        <v>0</v>
      </c>
      <c r="D253" s="7">
        <v>47854</v>
      </c>
      <c r="E253" s="8">
        <v>30</v>
      </c>
      <c r="F253" s="7"/>
      <c r="G253" t="s">
        <v>505</v>
      </c>
      <c r="H253" t="str">
        <f t="shared" si="20"/>
        <v>Godstransport med lastbil</v>
      </c>
      <c r="I253" t="str">
        <f t="shared" si="24"/>
        <v>https://www.ug.dk/search/Godstransport med lastbil</v>
      </c>
      <c r="J253" s="92" t="str">
        <f t="shared" si="21"/>
        <v>https://www.ug.dk/search/Godstransport med lastbil</v>
      </c>
      <c r="K253" s="117" t="str">
        <f t="shared" si="25"/>
        <v>https://www.ug.dk/voksen-og-efteruddannelser/arbejdsmarkedsuddannelser/vejgodstransport/godstransport-med-lastbil</v>
      </c>
      <c r="L253" t="s">
        <v>768</v>
      </c>
      <c r="M253" s="6" t="str">
        <f>VLOOKUP(B253,'Ark2'!$B$1:$H$267,7,0)</f>
        <v>https://www.ug.dk/voksen-og-efteruddannelser/arbejdsmarkedsuddannelser/vejgodstransport/godstransport-med-lastbil</v>
      </c>
      <c r="N253" s="6"/>
    </row>
    <row r="254" spans="1:14" ht="18.75" customHeight="1" x14ac:dyDescent="0.3">
      <c r="A254" s="9" t="s">
        <v>2</v>
      </c>
      <c r="B254" s="104" t="s">
        <v>23</v>
      </c>
      <c r="C254" s="7" t="s">
        <v>0</v>
      </c>
      <c r="D254" s="7">
        <v>48850</v>
      </c>
      <c r="E254" s="8">
        <v>3</v>
      </c>
      <c r="F254" s="7"/>
      <c r="G254" t="s">
        <v>505</v>
      </c>
      <c r="H254" t="str">
        <f t="shared" si="20"/>
        <v xml:space="preserve">Grundlæggende kvalifikation for varebilschauffør </v>
      </c>
      <c r="I254" t="str">
        <f t="shared" si="24"/>
        <v xml:space="preserve">https://www.ug.dk/search/Grundlæggende kvalifikation for varebilschauffør </v>
      </c>
      <c r="J254" s="92" t="str">
        <f t="shared" si="21"/>
        <v xml:space="preserve">https://www.ug.dk/search/Grundlæggende kvalifikation for varebilschauffør </v>
      </c>
      <c r="K254" s="117" t="str">
        <f t="shared" si="25"/>
        <v>https://www.ug.dk/voksen-og-efteruddannelser/arbejdsmarkedsuddannelser/vejgodstransport/grundlaeggende-kvalifikation-for-varebilschauffoer</v>
      </c>
      <c r="L254" t="s">
        <v>769</v>
      </c>
      <c r="M254" s="6" t="str">
        <f>VLOOKUP(B254,'Ark2'!$B$1:$H$267,7,0)</f>
        <v>https://www.ug.dk/voksen-og-efteruddannelser/arbejdsmarkedsuddannelser/vejgodstransport/grundlaeggende-kvalifikation-for-varebilschauffoer</v>
      </c>
      <c r="N254" s="6"/>
    </row>
    <row r="255" spans="1:14" ht="18.75" customHeight="1" x14ac:dyDescent="0.3">
      <c r="A255" s="9" t="s">
        <v>2</v>
      </c>
      <c r="B255" s="104" t="s">
        <v>10</v>
      </c>
      <c r="C255" s="7" t="s">
        <v>0</v>
      </c>
      <c r="D255" s="7">
        <v>47610</v>
      </c>
      <c r="E255" s="8">
        <v>20</v>
      </c>
      <c r="F255" s="7"/>
      <c r="G255" t="s">
        <v>505</v>
      </c>
      <c r="H255" t="str">
        <f t="shared" si="20"/>
        <v>Ikke-behandlingskrævende liggende patientbefordrin</v>
      </c>
      <c r="I255" t="str">
        <f t="shared" si="24"/>
        <v>https://www.ug.dk/search/Ikke-behandlingskrævende liggende patientbefordrin</v>
      </c>
      <c r="J255" s="92" t="str">
        <f t="shared" si="21"/>
        <v>https://www.ug.dk/search/Ikke-behandlingskrævende liggende patientbefordrin</v>
      </c>
      <c r="K255" s="117" t="str">
        <f t="shared" si="25"/>
        <v>https://www.ug.dk/redning/ikke-behandlingskraevende-liggende-patientbefordrin-0</v>
      </c>
      <c r="L255" t="s">
        <v>770</v>
      </c>
      <c r="M255" s="6" t="str">
        <f>VLOOKUP(B255,'Ark2'!$B$1:$H$267,7,0)</f>
        <v>https://www.ug.dk/redning/ikke-behandlingskraevende-liggende-patientbefordrin-0</v>
      </c>
      <c r="N255" s="6"/>
    </row>
    <row r="256" spans="1:14" ht="18.75" customHeight="1" x14ac:dyDescent="0.3">
      <c r="A256" s="9" t="s">
        <v>2</v>
      </c>
      <c r="B256" s="104" t="s">
        <v>13</v>
      </c>
      <c r="C256" s="7" t="s">
        <v>0</v>
      </c>
      <c r="D256" s="7">
        <v>47874</v>
      </c>
      <c r="E256" s="8">
        <v>1</v>
      </c>
      <c r="F256" s="7"/>
      <c r="G256" t="s">
        <v>505</v>
      </c>
      <c r="H256" t="str">
        <f t="shared" si="20"/>
        <v>Introduktion til offentlig servicetrafik</v>
      </c>
      <c r="I256" t="str">
        <f t="shared" si="24"/>
        <v>https://www.ug.dk/search/Introduktion til offentlig servicetrafik</v>
      </c>
      <c r="J256" s="92" t="str">
        <f t="shared" si="21"/>
        <v>https://www.ug.dk/search/Introduktion til offentlig servicetrafik</v>
      </c>
      <c r="K256" s="117" t="str">
        <f t="shared" si="25"/>
        <v>https://www.ug.dk/voksen-og-efteruddannelser/arbejdsmarkedsuddannelser/personbefordring-med-mindre-koeretoejer/introduktion-til-offentlig-servicetrafik</v>
      </c>
      <c r="L256" t="s">
        <v>771</v>
      </c>
      <c r="M256" s="6" t="str">
        <f>VLOOKUP(B256,'Ark2'!$B$1:$H$267,7,0)</f>
        <v>https://www.ug.dk/voksen-og-efteruddannelser/arbejdsmarkedsuddannelser/personbefordring-med-mindre-koeretoejer/introduktion-til-offentlig-servicetrafik</v>
      </c>
      <c r="N256" s="6"/>
    </row>
    <row r="257" spans="1:14" ht="18.75" customHeight="1" x14ac:dyDescent="0.3">
      <c r="A257" s="9" t="s">
        <v>2</v>
      </c>
      <c r="B257" s="104" t="s">
        <v>9</v>
      </c>
      <c r="C257" s="7" t="s">
        <v>0</v>
      </c>
      <c r="D257" s="7">
        <v>45261</v>
      </c>
      <c r="E257" s="8">
        <v>3</v>
      </c>
      <c r="F257" s="7"/>
      <c r="G257" t="s">
        <v>505</v>
      </c>
      <c r="H257" t="str">
        <f t="shared" si="20"/>
        <v>Kundeservice</v>
      </c>
      <c r="I257" t="str">
        <f t="shared" si="24"/>
        <v>https://www.ug.dk/search/Kundeservice</v>
      </c>
      <c r="J257" s="92" t="str">
        <f t="shared" si="21"/>
        <v>https://www.ug.dk/search/Kundeservice</v>
      </c>
      <c r="K257" s="117" t="str">
        <f t="shared" si="25"/>
        <v>https://www.ug.dk/voksen-og-efteruddannelser/arbejdsmarkedsuddannelser/personbefordring-med-bybane/kundeservice</v>
      </c>
      <c r="L257" t="s">
        <v>772</v>
      </c>
      <c r="M257" s="6" t="str">
        <f>VLOOKUP(B257,'Ark2'!$B$1:$H$267,7,0)</f>
        <v>https://www.ug.dk/voksen-og-efteruddannelser/arbejdsmarkedsuddannelser/personbefordring-med-bybane/kundeservice</v>
      </c>
      <c r="N257" s="6"/>
    </row>
    <row r="258" spans="1:14" ht="18.75" customHeight="1" x14ac:dyDescent="0.3">
      <c r="A258" s="9" t="s">
        <v>2</v>
      </c>
      <c r="B258" s="7" t="s">
        <v>20</v>
      </c>
      <c r="C258" s="7" t="s">
        <v>0</v>
      </c>
      <c r="D258" s="7">
        <v>48652</v>
      </c>
      <c r="E258" s="8">
        <v>10</v>
      </c>
      <c r="F258" s="7"/>
      <c r="G258" t="s">
        <v>505</v>
      </c>
      <c r="H258" t="str">
        <f t="shared" si="20"/>
        <v>Kvalifikation til persontransport i mindre køretøj</v>
      </c>
      <c r="I258" t="str">
        <f t="shared" si="24"/>
        <v>https://www.ug.dk/search/Kvalifikation til persontransport i mindre køretøj</v>
      </c>
      <c r="J258" s="92" t="str">
        <f t="shared" si="21"/>
        <v>https://www.ug.dk/search/Kvalifikation til persontransport i mindre køretøj</v>
      </c>
      <c r="K258" s="117" t="str">
        <f t="shared" si="25"/>
        <v>https://www.ug.dk/voksen-og-efteruddannelser/arbejdsmarkedsuddannelser/personbefordring-med-mindre-koeretoejer/kvalifikation-til-persontransport-i-mindre-koeretoej</v>
      </c>
      <c r="L258" t="s">
        <v>773</v>
      </c>
      <c r="M258" s="6" t="str">
        <f>VLOOKUP(B258,'Ark2'!$B$1:$H$267,7,0)</f>
        <v>https://www.ug.dk/voksen-og-efteruddannelser/arbejdsmarkedsuddannelser/personbefordring-med-mindre-koeretoejer/kvalifikation-til-persontransport-i-mindre-koeretoej</v>
      </c>
      <c r="N258" s="6"/>
    </row>
    <row r="259" spans="1:14" ht="18.75" customHeight="1" x14ac:dyDescent="0.3">
      <c r="A259" s="9" t="s">
        <v>2</v>
      </c>
      <c r="B259" s="7" t="s">
        <v>15</v>
      </c>
      <c r="C259" s="7" t="s">
        <v>0</v>
      </c>
      <c r="D259" s="7">
        <v>48466</v>
      </c>
      <c r="E259" s="8">
        <v>1</v>
      </c>
      <c r="F259" s="7"/>
      <c r="G259" t="s">
        <v>505</v>
      </c>
      <c r="H259" t="str">
        <f t="shared" ref="H259:H268" si="26">B259</f>
        <v>Køreteknik for erhvervschauffører - ajourføring</v>
      </c>
      <c r="I259" t="str">
        <f t="shared" si="24"/>
        <v>https://www.ug.dk/search/Køreteknik for erhvervschauffører - ajourføring</v>
      </c>
      <c r="J259" s="92" t="str">
        <f t="shared" ref="J259:J322" si="27">HYPERLINK(I259)</f>
        <v>https://www.ug.dk/search/Køreteknik for erhvervschauffører - ajourføring</v>
      </c>
      <c r="K259" s="117" t="str">
        <f t="shared" si="25"/>
        <v>https://www.ug.dk/voksen-og-efteruddannelser/arbejdsmarkedsuddannelser/vejgodstransport/koereteknik-for-erhvervschauffoerer-ajourfoering</v>
      </c>
      <c r="L259" t="s">
        <v>774</v>
      </c>
      <c r="M259" s="6" t="str">
        <f>VLOOKUP(B259,'Ark2'!$B$1:$H$267,7,0)</f>
        <v>https://www.ug.dk/voksen-og-efteruddannelser/arbejdsmarkedsuddannelser/vejgodstransport/koereteknik-for-erhvervschauffoerer-ajourfoering</v>
      </c>
      <c r="N259" s="6"/>
    </row>
    <row r="260" spans="1:14" ht="18.75" customHeight="1" x14ac:dyDescent="0.3">
      <c r="A260" s="9" t="s">
        <v>2</v>
      </c>
      <c r="B260" s="7" t="s">
        <v>7</v>
      </c>
      <c r="C260" s="7" t="s">
        <v>0</v>
      </c>
      <c r="D260" s="7">
        <v>45114</v>
      </c>
      <c r="E260" s="8">
        <v>20</v>
      </c>
      <c r="F260" s="7"/>
      <c r="G260" t="s">
        <v>505</v>
      </c>
      <c r="H260" t="str">
        <f t="shared" si="26"/>
        <v>Kørsel med vogntog, kategori C/E</v>
      </c>
      <c r="I260" t="str">
        <f t="shared" si="24"/>
        <v>https://www.ug.dk/search/Kørsel med vogntog, kategori C/E</v>
      </c>
      <c r="J260" s="92" t="str">
        <f t="shared" si="27"/>
        <v>https://www.ug.dk/search/Kørsel med vogntog, kategori C/E</v>
      </c>
      <c r="K260" s="117" t="str">
        <f t="shared" si="25"/>
        <v>https://www.ug.dk/voksen-og-efteruddannelser/arbejdsmarkedsuddannelser/vejgodstransport/koersel-med-vogntog-kategori-ce</v>
      </c>
      <c r="L260" t="s">
        <v>775</v>
      </c>
      <c r="M260" s="6" t="str">
        <f>VLOOKUP(B260,'Ark2'!$B$1:$H$267,7,0)</f>
        <v>https://www.ug.dk/voksen-og-efteruddannelser/arbejdsmarkedsuddannelser/vejgodstransport/koersel-med-vogntog-kategori-ce</v>
      </c>
      <c r="N260" s="6"/>
    </row>
    <row r="261" spans="1:14" ht="18.75" customHeight="1" x14ac:dyDescent="0.3">
      <c r="A261" s="9" t="s">
        <v>2</v>
      </c>
      <c r="B261" s="7" t="s">
        <v>6</v>
      </c>
      <c r="C261" s="7" t="s">
        <v>0</v>
      </c>
      <c r="D261" s="7">
        <v>43393</v>
      </c>
      <c r="E261" s="8">
        <v>3</v>
      </c>
      <c r="F261" s="7"/>
      <c r="G261" t="s">
        <v>505</v>
      </c>
      <c r="H261" t="str">
        <f t="shared" si="26"/>
        <v>Manøvrering gaffeltruck, stabler og færdselslære.</v>
      </c>
      <c r="I261" t="str">
        <f t="shared" si="24"/>
        <v>https://www.ug.dk/search/Manøvrering gaffeltruck, stabler og færdselslære.</v>
      </c>
      <c r="J261" s="92" t="str">
        <f t="shared" si="27"/>
        <v>https://www.ug.dk/search/Manøvrering gaffeltruck, stabler og færdselslære.</v>
      </c>
      <c r="K261" s="117" t="str">
        <f t="shared" si="25"/>
        <v>https://www.ug.dk/voksen-og-efteruddannelser/arbejdsmarkedsuddannelser/lager-terminal-og-logistik/manoevrering-gaffeltruck-stabler-og-faerdselslaere</v>
      </c>
      <c r="L261" t="s">
        <v>776</v>
      </c>
      <c r="M261" s="6" t="str">
        <f>VLOOKUP(B261,'Ark2'!$B$1:$H$267,7,0)</f>
        <v>https://www.ug.dk/voksen-og-efteruddannelser/arbejdsmarkedsuddannelser/lager-terminal-og-logistik/manoevrering-gaffeltruck-stabler-og-faerdselslaere</v>
      </c>
      <c r="N261" s="6"/>
    </row>
    <row r="262" spans="1:14" ht="18.75" customHeight="1" x14ac:dyDescent="0.3">
      <c r="A262" s="9" t="s">
        <v>2</v>
      </c>
      <c r="B262" s="7" t="s">
        <v>18</v>
      </c>
      <c r="C262" s="7" t="s">
        <v>0</v>
      </c>
      <c r="D262" s="7">
        <v>48646</v>
      </c>
      <c r="E262" s="8">
        <v>10</v>
      </c>
      <c r="F262" s="7"/>
      <c r="G262" t="s">
        <v>505</v>
      </c>
      <c r="H262" t="str">
        <f t="shared" si="26"/>
        <v>Mobile kraner &gt;30 tonsmeter</v>
      </c>
      <c r="I262" t="str">
        <f t="shared" si="24"/>
        <v>https://www.ug.dk/search/Mobile kraner &gt;30 tonsmeter</v>
      </c>
      <c r="J262" s="92" t="str">
        <f t="shared" si="27"/>
        <v>https://www.ug.dk/search/Mobile kraner &gt;30 tonsmeter</v>
      </c>
      <c r="K262" s="117" t="str">
        <f t="shared" si="25"/>
        <v>https://www.ug.dk/voksen-og-efteruddannelser/arbejdsmarkedsuddannelser/mobile-kraner/mobile-kraner-30-tonsmeter</v>
      </c>
      <c r="L262" t="s">
        <v>777</v>
      </c>
      <c r="M262" s="6" t="str">
        <f>VLOOKUP(B262,'Ark2'!$B$1:$H$267,7,0)</f>
        <v>https://www.ug.dk/voksen-og-efteruddannelser/arbejdsmarkedsuddannelser/mobile-kraner/mobile-kraner-30-tonsmeter</v>
      </c>
      <c r="N262" s="6"/>
    </row>
    <row r="263" spans="1:14" ht="18.75" customHeight="1" x14ac:dyDescent="0.3">
      <c r="A263" s="9" t="s">
        <v>2</v>
      </c>
      <c r="B263" s="7" t="s">
        <v>17</v>
      </c>
      <c r="C263" s="7" t="s">
        <v>0</v>
      </c>
      <c r="D263" s="7">
        <v>48644</v>
      </c>
      <c r="E263" s="8">
        <v>10</v>
      </c>
      <c r="F263" s="7"/>
      <c r="G263" t="s">
        <v>505</v>
      </c>
      <c r="H263" t="str">
        <f t="shared" si="26"/>
        <v>Mobile kraner &gt;8-30 tm_med integreret kranbasis</v>
      </c>
      <c r="I263" t="str">
        <f t="shared" si="24"/>
        <v>https://www.ug.dk/search/Mobile kraner &gt;8-30 tm_med integreret kranbasis</v>
      </c>
      <c r="J263" s="92" t="str">
        <f t="shared" si="27"/>
        <v>https://www.ug.dk/search/Mobile kraner &gt;8-30 tm_med integreret kranbasis</v>
      </c>
      <c r="K263" s="117" t="str">
        <f t="shared" si="25"/>
        <v>https://www.ug.dk/voksen-og-efteruddannelser/arbejdsmarkedsuddannelser/mobile-kraner/mobile-kraner-8-30-tmmed-integreret-kranbasis</v>
      </c>
      <c r="L263" t="s">
        <v>778</v>
      </c>
      <c r="M263" s="6" t="str">
        <f>VLOOKUP(B263,'Ark2'!$B$1:$H$267,7,0)</f>
        <v>https://www.ug.dk/voksen-og-efteruddannelser/arbejdsmarkedsuddannelser/mobile-kraner/mobile-kraner-8-30-tmmed-integreret-kranbasis</v>
      </c>
      <c r="N263" s="6"/>
    </row>
    <row r="264" spans="1:14" ht="18.75" customHeight="1" x14ac:dyDescent="0.3">
      <c r="A264" s="9" t="s">
        <v>2</v>
      </c>
      <c r="B264" s="7" t="s">
        <v>5</v>
      </c>
      <c r="C264" s="7" t="s">
        <v>0</v>
      </c>
      <c r="D264" s="7">
        <v>40531</v>
      </c>
      <c r="E264" s="8">
        <v>30</v>
      </c>
      <c r="F264" s="7"/>
      <c r="G264" t="s">
        <v>505</v>
      </c>
      <c r="H264" t="str">
        <f t="shared" si="26"/>
        <v>Personbefordring med bus</v>
      </c>
      <c r="I264" t="str">
        <f t="shared" si="24"/>
        <v>https://www.ug.dk/search/Personbefordring med bus</v>
      </c>
      <c r="J264" s="92" t="str">
        <f t="shared" si="27"/>
        <v>https://www.ug.dk/search/Personbefordring med bus</v>
      </c>
      <c r="K264" s="117" t="str">
        <f t="shared" si="25"/>
        <v>https://www.ug.dk/voksen-og-efteruddannelser/arbejdsmarkedsuddannelser/personbefordring-med-bybus-og-rutebil/personbefordring-med-bus</v>
      </c>
      <c r="L264" t="s">
        <v>779</v>
      </c>
      <c r="M264" s="6" t="str">
        <f>VLOOKUP(B264,'Ark2'!$B$1:$H$267,7,0)</f>
        <v>https://www.ug.dk/voksen-og-efteruddannelser/arbejdsmarkedsuddannelser/personbefordring-med-bybus-og-rutebil/personbefordring-med-bus</v>
      </c>
      <c r="N264" s="6"/>
    </row>
    <row r="265" spans="1:14" ht="18.75" customHeight="1" x14ac:dyDescent="0.3">
      <c r="A265" s="9" t="s">
        <v>2</v>
      </c>
      <c r="B265" s="7" t="s">
        <v>8</v>
      </c>
      <c r="C265" s="7" t="s">
        <v>0</v>
      </c>
      <c r="D265" s="7">
        <v>45259</v>
      </c>
      <c r="E265" s="8">
        <v>1</v>
      </c>
      <c r="F265" s="7"/>
      <c r="G265" t="s">
        <v>505</v>
      </c>
      <c r="H265" t="str">
        <f t="shared" si="26"/>
        <v>Sikkerhedsuddannelse ved farligt gods</v>
      </c>
      <c r="I265" t="str">
        <f t="shared" si="24"/>
        <v>https://www.ug.dk/search/Sikkerhedsuddannelse ved farligt gods</v>
      </c>
      <c r="J265" s="92" t="str">
        <f t="shared" si="27"/>
        <v>https://www.ug.dk/search/Sikkerhedsuddannelse ved farligt gods</v>
      </c>
      <c r="K265" s="117" t="str">
        <f t="shared" si="25"/>
        <v>https://www.ug.dk/voksen-og-efteruddannelser/arbejdsmarkedsuddannelser/lager-terminal-og-logistik/sikkerhedsuddannelse-ved-farligt-gods</v>
      </c>
      <c r="L265" t="s">
        <v>780</v>
      </c>
      <c r="M265" s="6" t="str">
        <f>VLOOKUP(B265,'Ark2'!$B$1:$H$267,7,0)</f>
        <v>https://www.ug.dk/voksen-og-efteruddannelser/arbejdsmarkedsuddannelser/lager-terminal-og-logistik/sikkerhedsuddannelse-ved-farligt-gods</v>
      </c>
      <c r="N265" s="6"/>
    </row>
    <row r="266" spans="1:14" ht="18.75" customHeight="1" x14ac:dyDescent="0.3">
      <c r="A266" s="9" t="s">
        <v>2</v>
      </c>
      <c r="B266" s="7" t="s">
        <v>25</v>
      </c>
      <c r="C266" s="7" t="s">
        <v>0</v>
      </c>
      <c r="D266" s="7">
        <v>49943</v>
      </c>
      <c r="E266" s="8">
        <v>22</v>
      </c>
      <c r="F266" s="7"/>
      <c r="G266" t="s">
        <v>505</v>
      </c>
      <c r="H266" t="str">
        <f t="shared" si="26"/>
        <v>Tårnkran og fast opstil. kraner + kranbasis</v>
      </c>
      <c r="I266" t="str">
        <f t="shared" si="24"/>
        <v>https://www.ug.dk/search/Tårnkran og fast opstil. kraner + kranbasis</v>
      </c>
      <c r="J266" s="92" t="str">
        <f t="shared" si="27"/>
        <v>https://www.ug.dk/search/Tårnkran og fast opstil. kraner + kranbasis</v>
      </c>
      <c r="K266" s="117" t="str">
        <f t="shared" si="25"/>
        <v>https://www.ug.dk/anvendelse-af-entreprenoermateriel/taarnkran-og-fast-opstil-kraner-kranbasis-0</v>
      </c>
      <c r="L266" t="s">
        <v>781</v>
      </c>
      <c r="M266" s="6" t="str">
        <f>VLOOKUP(B266,'Ark2'!$B$1:$H$267,7,0)</f>
        <v>https://www.ug.dk/anvendelse-af-entreprenoermateriel/taarnkran-og-fast-opstil-kraner-kranbasis-0</v>
      </c>
      <c r="N266" s="6"/>
    </row>
    <row r="267" spans="1:14" ht="18.75" customHeight="1" x14ac:dyDescent="0.3">
      <c r="A267" s="9" t="s">
        <v>2</v>
      </c>
      <c r="B267" s="7" t="s">
        <v>22</v>
      </c>
      <c r="C267" s="7" t="s">
        <v>0</v>
      </c>
      <c r="D267" s="7">
        <v>48672</v>
      </c>
      <c r="E267" s="8">
        <v>10</v>
      </c>
      <c r="F267" s="7"/>
      <c r="G267" t="s">
        <v>505</v>
      </c>
      <c r="H267" t="str">
        <f t="shared" si="26"/>
        <v>Udvidelse kran D til Mob. kraner &gt; 30 tonsmeter</v>
      </c>
      <c r="I267" t="str">
        <f t="shared" si="24"/>
        <v>https://www.ug.dk/search/Udvidelse kran D til Mob. kraner &gt; 30 tonsmeter</v>
      </c>
      <c r="J267" s="92" t="str">
        <f t="shared" si="27"/>
        <v>https://www.ug.dk/search/Udvidelse kran D til Mob. kraner &gt; 30 tonsmeter</v>
      </c>
      <c r="K267" s="117" t="str">
        <f t="shared" si="25"/>
        <v>https://www.ug.dk/voksen-og-efteruddannelser/arbejdsmarkedsuddannelser/mobile-kraner/udvidelse-kran-d-til-mob-kraner-30-tonsmeter</v>
      </c>
      <c r="L267" t="s">
        <v>782</v>
      </c>
      <c r="M267" s="6" t="str">
        <f>VLOOKUP(B267,'Ark2'!$B$1:$H$267,7,0)</f>
        <v>https://www.ug.dk/voksen-og-efteruddannelser/arbejdsmarkedsuddannelser/mobile-kraner/udvidelse-kran-d-til-mob-kraner-30-tonsmeter</v>
      </c>
      <c r="N267" s="6"/>
    </row>
    <row r="268" spans="1:14" ht="18.75" customHeight="1" x14ac:dyDescent="0.3">
      <c r="A268" s="9" t="s">
        <v>2</v>
      </c>
      <c r="B268" s="7" t="s">
        <v>19</v>
      </c>
      <c r="C268" s="7" t="s">
        <v>0</v>
      </c>
      <c r="D268" s="7">
        <v>48648</v>
      </c>
      <c r="E268" s="8">
        <v>5</v>
      </c>
      <c r="F268" s="7"/>
      <c r="G268" t="s">
        <v>505</v>
      </c>
      <c r="H268" t="str">
        <f t="shared" si="26"/>
        <v>Udvidelse kran E til Mob. kraner &gt;30 tonsmeter</v>
      </c>
      <c r="I268" t="str">
        <f t="shared" si="24"/>
        <v>https://www.ug.dk/search/Udvidelse kran E til Mob. kraner &gt;30 tonsmeter</v>
      </c>
      <c r="J268" s="92" t="str">
        <f t="shared" si="27"/>
        <v>https://www.ug.dk/search/Udvidelse kran E til Mob. kraner &gt;30 tonsmeter</v>
      </c>
      <c r="K268" s="117" t="str">
        <f t="shared" si="25"/>
        <v>https://www.ug.dk/voksen-og-efteruddannelser/arbejdsmarkedsuddannelser/mobile-kraner/udvidelse-kran-e-til-mob-kraner-30-tonsmeter</v>
      </c>
      <c r="L268" t="s">
        <v>783</v>
      </c>
      <c r="M268" s="6" t="str">
        <f>VLOOKUP(B268,'Ark2'!$B$1:$H$267,7,0)</f>
        <v>https://www.ug.dk/voksen-og-efteruddannelser/arbejdsmarkedsuddannelser/mobile-kraner/udvidelse-kran-e-til-mob-kraner-30-tonsmeter</v>
      </c>
      <c r="N268" s="6"/>
    </row>
    <row r="269" spans="1:14" ht="18.75" customHeight="1" x14ac:dyDescent="0.3"/>
  </sheetData>
  <autoFilter ref="A2:N268">
    <sortState ref="A3:N268">
      <sortCondition ref="L2:L268"/>
    </sortState>
  </autoFilter>
  <sortState ref="A3:M268">
    <sortCondition ref="A3:A268"/>
    <sortCondition ref="B3:B268"/>
  </sortState>
  <mergeCells count="1">
    <mergeCell ref="A1:F1"/>
  </mergeCells>
  <dataValidations count="3">
    <dataValidation type="decimal" allowBlank="1" showInputMessage="1" showErrorMessage="1" errorTitle="Indtast tal" error="Der kan kun indtastes tal i denne celle." sqref="E20 E190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D27 D180 E261:E265 E250:E257 E202:E243">
      <formula1>0</formula1>
      <formula2>1000</formula2>
    </dataValidation>
    <dataValidation type="textLength" operator="lessThan" allowBlank="1" showInputMessage="1" showErrorMessage="1" sqref="B49 B38:B42">
      <formula1>150</formula1>
    </dataValidation>
  </dataValidations>
  <pageMargins left="0.31496062992125984" right="0.11811023622047245" top="0.74803149606299213" bottom="0.74803149606299213" header="0.31496062992125984" footer="0.31496062992125984"/>
  <pageSetup paperSize="9" scale="63" orientation="portrait" r:id="rId1"/>
  <headerFooter>
    <oddFooter>&amp;CSide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topLeftCell="A242" workbookViewId="0">
      <selection activeCell="B2" sqref="B2"/>
    </sheetView>
  </sheetViews>
  <sheetFormatPr defaultRowHeight="14.4" x14ac:dyDescent="0.3"/>
  <cols>
    <col min="1" max="4" width="28.44140625" customWidth="1"/>
  </cols>
  <sheetData>
    <row r="1" spans="1:8" ht="51" thickBot="1" x14ac:dyDescent="0.35">
      <c r="A1" s="106" t="s">
        <v>535</v>
      </c>
      <c r="B1" s="107" t="s">
        <v>536</v>
      </c>
      <c r="C1" s="107" t="s">
        <v>537</v>
      </c>
      <c r="D1" s="107" t="s">
        <v>538</v>
      </c>
      <c r="E1" s="108" t="s">
        <v>539</v>
      </c>
      <c r="F1" s="107" t="s">
        <v>540</v>
      </c>
      <c r="G1" s="107" t="s">
        <v>541</v>
      </c>
      <c r="H1" s="109" t="s">
        <v>542</v>
      </c>
    </row>
    <row r="2" spans="1:8" ht="17.399999999999999" x14ac:dyDescent="0.35">
      <c r="A2" s="110" t="s">
        <v>231</v>
      </c>
      <c r="B2" s="110" t="s">
        <v>497</v>
      </c>
      <c r="C2" s="110" t="s">
        <v>254</v>
      </c>
      <c r="D2" s="110">
        <v>30</v>
      </c>
      <c r="E2" s="111"/>
      <c r="F2" s="110" t="s">
        <v>543</v>
      </c>
      <c r="G2" s="110"/>
      <c r="H2" s="112"/>
    </row>
    <row r="3" spans="1:8" ht="17.399999999999999" x14ac:dyDescent="0.35">
      <c r="A3" s="110" t="s">
        <v>231</v>
      </c>
      <c r="B3" s="110" t="s">
        <v>493</v>
      </c>
      <c r="C3" s="110" t="s">
        <v>254</v>
      </c>
      <c r="D3" s="110">
        <v>2</v>
      </c>
      <c r="E3" s="113"/>
      <c r="F3" s="110" t="s">
        <v>543</v>
      </c>
      <c r="G3" s="110"/>
      <c r="H3" s="112"/>
    </row>
    <row r="4" spans="1:8" ht="17.399999999999999" x14ac:dyDescent="0.35">
      <c r="A4" s="110" t="s">
        <v>231</v>
      </c>
      <c r="B4" s="110" t="s">
        <v>234</v>
      </c>
      <c r="C4" s="110" t="s">
        <v>252</v>
      </c>
      <c r="D4" s="110"/>
      <c r="E4" s="113">
        <v>5</v>
      </c>
      <c r="F4" s="110" t="s">
        <v>543</v>
      </c>
      <c r="G4" s="110"/>
      <c r="H4" s="112" t="s">
        <v>544</v>
      </c>
    </row>
    <row r="5" spans="1:8" ht="17.399999999999999" x14ac:dyDescent="0.35">
      <c r="A5" s="110" t="s">
        <v>231</v>
      </c>
      <c r="B5" s="110" t="s">
        <v>235</v>
      </c>
      <c r="C5" s="110" t="s">
        <v>252</v>
      </c>
      <c r="D5" s="110"/>
      <c r="E5" s="111">
        <v>5</v>
      </c>
      <c r="F5" s="110" t="s">
        <v>543</v>
      </c>
      <c r="G5" s="110"/>
      <c r="H5" s="112" t="s">
        <v>545</v>
      </c>
    </row>
    <row r="6" spans="1:8" ht="17.399999999999999" x14ac:dyDescent="0.35">
      <c r="A6" s="110" t="s">
        <v>231</v>
      </c>
      <c r="B6" s="110" t="s">
        <v>233</v>
      </c>
      <c r="C6" s="110" t="s">
        <v>254</v>
      </c>
      <c r="D6" s="110">
        <v>2</v>
      </c>
      <c r="E6" s="113"/>
      <c r="F6" s="110" t="s">
        <v>543</v>
      </c>
      <c r="G6" s="110"/>
      <c r="H6" s="112"/>
    </row>
    <row r="7" spans="1:8" ht="17.399999999999999" x14ac:dyDescent="0.35">
      <c r="A7" s="110" t="s">
        <v>231</v>
      </c>
      <c r="B7" s="110" t="s">
        <v>236</v>
      </c>
      <c r="C7" s="110" t="s">
        <v>254</v>
      </c>
      <c r="D7" s="110">
        <v>30</v>
      </c>
      <c r="E7" s="113"/>
      <c r="F7" s="110" t="s">
        <v>543</v>
      </c>
      <c r="G7" s="110"/>
      <c r="H7" s="112"/>
    </row>
    <row r="8" spans="1:8" ht="17.399999999999999" x14ac:dyDescent="0.35">
      <c r="A8" s="110" t="s">
        <v>231</v>
      </c>
      <c r="B8" s="110" t="s">
        <v>232</v>
      </c>
      <c r="C8" s="110" t="s">
        <v>254</v>
      </c>
      <c r="D8" s="110">
        <v>2</v>
      </c>
      <c r="E8" s="111"/>
      <c r="F8" s="110" t="s">
        <v>543</v>
      </c>
      <c r="G8" s="110"/>
      <c r="H8" s="112"/>
    </row>
    <row r="9" spans="1:8" ht="17.399999999999999" x14ac:dyDescent="0.35">
      <c r="A9" s="110" t="s">
        <v>231</v>
      </c>
      <c r="B9" s="110" t="s">
        <v>230</v>
      </c>
      <c r="C9" s="110" t="s">
        <v>500</v>
      </c>
      <c r="D9" s="110"/>
      <c r="E9" s="113">
        <v>10</v>
      </c>
      <c r="F9" s="110" t="s">
        <v>543</v>
      </c>
      <c r="G9" s="110"/>
      <c r="H9" s="112"/>
    </row>
    <row r="10" spans="1:8" ht="17.399999999999999" x14ac:dyDescent="0.35">
      <c r="A10" s="110" t="s">
        <v>231</v>
      </c>
      <c r="B10" s="110" t="s">
        <v>237</v>
      </c>
      <c r="C10" s="110" t="s">
        <v>254</v>
      </c>
      <c r="D10" s="110">
        <v>30</v>
      </c>
      <c r="E10" s="113"/>
      <c r="F10" s="110" t="s">
        <v>543</v>
      </c>
      <c r="G10" s="110"/>
      <c r="H10" s="112"/>
    </row>
    <row r="11" spans="1:8" ht="17.399999999999999" x14ac:dyDescent="0.35">
      <c r="A11" s="110" t="s">
        <v>231</v>
      </c>
      <c r="B11" s="110" t="s">
        <v>494</v>
      </c>
      <c r="C11" s="110" t="s">
        <v>506</v>
      </c>
      <c r="D11" s="110"/>
      <c r="E11" s="111">
        <v>5</v>
      </c>
      <c r="F11" s="110" t="s">
        <v>543</v>
      </c>
      <c r="G11" s="110"/>
      <c r="H11" s="112" t="s">
        <v>546</v>
      </c>
    </row>
    <row r="12" spans="1:8" ht="17.399999999999999" x14ac:dyDescent="0.35">
      <c r="A12" s="110" t="s">
        <v>202</v>
      </c>
      <c r="B12" s="110" t="s">
        <v>219</v>
      </c>
      <c r="C12" s="110" t="s">
        <v>0</v>
      </c>
      <c r="D12" s="110">
        <v>5</v>
      </c>
      <c r="E12" s="113"/>
      <c r="F12" s="110" t="s">
        <v>543</v>
      </c>
      <c r="G12" s="110">
        <v>48906</v>
      </c>
      <c r="H12" s="112" t="s">
        <v>547</v>
      </c>
    </row>
    <row r="13" spans="1:8" ht="17.399999999999999" x14ac:dyDescent="0.35">
      <c r="A13" s="110" t="s">
        <v>202</v>
      </c>
      <c r="B13" s="110" t="s">
        <v>210</v>
      </c>
      <c r="C13" s="110" t="s">
        <v>0</v>
      </c>
      <c r="D13" s="110">
        <v>10</v>
      </c>
      <c r="E13" s="111"/>
      <c r="F13" s="110" t="s">
        <v>543</v>
      </c>
      <c r="G13" s="110">
        <v>21268</v>
      </c>
      <c r="H13" s="112" t="s">
        <v>548</v>
      </c>
    </row>
    <row r="14" spans="1:8" ht="17.399999999999999" x14ac:dyDescent="0.35">
      <c r="A14" s="110" t="s">
        <v>202</v>
      </c>
      <c r="B14" s="110" t="s">
        <v>212</v>
      </c>
      <c r="C14" s="110" t="s">
        <v>0</v>
      </c>
      <c r="D14" s="110">
        <v>3</v>
      </c>
      <c r="E14" s="113"/>
      <c r="F14" s="110" t="s">
        <v>543</v>
      </c>
      <c r="G14" s="110">
        <v>43547</v>
      </c>
      <c r="H14" s="112" t="s">
        <v>549</v>
      </c>
    </row>
    <row r="15" spans="1:8" ht="17.399999999999999" x14ac:dyDescent="0.35">
      <c r="A15" s="110" t="s">
        <v>202</v>
      </c>
      <c r="B15" s="110" t="s">
        <v>496</v>
      </c>
      <c r="C15" s="110" t="s">
        <v>254</v>
      </c>
      <c r="D15" s="110">
        <v>10</v>
      </c>
      <c r="E15" s="113"/>
      <c r="F15" s="110" t="s">
        <v>543</v>
      </c>
      <c r="G15" s="110"/>
      <c r="H15" s="112"/>
    </row>
    <row r="16" spans="1:8" ht="17.399999999999999" x14ac:dyDescent="0.35">
      <c r="A16" s="110" t="s">
        <v>202</v>
      </c>
      <c r="B16" s="110" t="s">
        <v>211</v>
      </c>
      <c r="C16" s="110" t="s">
        <v>0</v>
      </c>
      <c r="D16" s="110">
        <v>1</v>
      </c>
      <c r="E16" s="111"/>
      <c r="F16" s="110" t="s">
        <v>543</v>
      </c>
      <c r="G16" s="110">
        <v>40824</v>
      </c>
      <c r="H16" s="112" t="s">
        <v>550</v>
      </c>
    </row>
    <row r="17" spans="1:8" ht="17.399999999999999" x14ac:dyDescent="0.35">
      <c r="A17" s="110" t="s">
        <v>202</v>
      </c>
      <c r="B17" s="110" t="s">
        <v>1</v>
      </c>
      <c r="C17" s="110" t="s">
        <v>0</v>
      </c>
      <c r="D17" s="110">
        <v>10</v>
      </c>
      <c r="E17" s="113"/>
      <c r="F17" s="110" t="s">
        <v>543</v>
      </c>
      <c r="G17" s="110">
        <v>45571</v>
      </c>
      <c r="H17" s="112" t="s">
        <v>551</v>
      </c>
    </row>
    <row r="18" spans="1:8" ht="17.399999999999999" x14ac:dyDescent="0.35">
      <c r="A18" s="110" t="s">
        <v>202</v>
      </c>
      <c r="B18" s="110" t="s">
        <v>499</v>
      </c>
      <c r="C18" s="110" t="s">
        <v>0</v>
      </c>
      <c r="D18" s="110">
        <v>7</v>
      </c>
      <c r="E18" s="113"/>
      <c r="F18" s="110" t="s">
        <v>543</v>
      </c>
      <c r="G18" s="110">
        <v>48918</v>
      </c>
      <c r="H18" s="112" t="s">
        <v>552</v>
      </c>
    </row>
    <row r="19" spans="1:8" ht="17.399999999999999" x14ac:dyDescent="0.35">
      <c r="A19" s="110" t="s">
        <v>202</v>
      </c>
      <c r="B19" s="110" t="s">
        <v>221</v>
      </c>
      <c r="C19" s="110" t="s">
        <v>0</v>
      </c>
      <c r="D19" s="110">
        <v>1</v>
      </c>
      <c r="E19" s="111"/>
      <c r="F19" s="110" t="s">
        <v>543</v>
      </c>
      <c r="G19" s="110">
        <v>48916</v>
      </c>
      <c r="H19" s="112" t="s">
        <v>553</v>
      </c>
    </row>
    <row r="20" spans="1:8" ht="17.399999999999999" x14ac:dyDescent="0.35">
      <c r="A20" s="110" t="s">
        <v>202</v>
      </c>
      <c r="B20" s="110" t="s">
        <v>220</v>
      </c>
      <c r="C20" s="110" t="s">
        <v>0</v>
      </c>
      <c r="D20" s="110">
        <v>5</v>
      </c>
      <c r="E20" s="113"/>
      <c r="F20" s="110" t="s">
        <v>543</v>
      </c>
      <c r="G20" s="110">
        <v>48914</v>
      </c>
      <c r="H20" s="112" t="s">
        <v>554</v>
      </c>
    </row>
    <row r="21" spans="1:8" ht="17.399999999999999" x14ac:dyDescent="0.35">
      <c r="A21" s="110" t="s">
        <v>202</v>
      </c>
      <c r="B21" s="110" t="s">
        <v>209</v>
      </c>
      <c r="C21" s="110" t="s">
        <v>0</v>
      </c>
      <c r="D21" s="110">
        <v>10</v>
      </c>
      <c r="E21" s="113"/>
      <c r="F21" s="110" t="s">
        <v>543</v>
      </c>
      <c r="G21" s="110">
        <v>48259</v>
      </c>
      <c r="H21" s="112" t="s">
        <v>555</v>
      </c>
    </row>
    <row r="22" spans="1:8" ht="17.399999999999999" x14ac:dyDescent="0.35">
      <c r="A22" s="110" t="s">
        <v>202</v>
      </c>
      <c r="B22" s="110" t="s">
        <v>208</v>
      </c>
      <c r="C22" s="110" t="s">
        <v>0</v>
      </c>
      <c r="D22" s="110">
        <v>15</v>
      </c>
      <c r="E22" s="111"/>
      <c r="F22" s="110" t="s">
        <v>543</v>
      </c>
      <c r="G22" s="110">
        <v>48260</v>
      </c>
      <c r="H22" s="112" t="s">
        <v>556</v>
      </c>
    </row>
    <row r="23" spans="1:8" ht="17.399999999999999" x14ac:dyDescent="0.35">
      <c r="A23" s="110" t="s">
        <v>202</v>
      </c>
      <c r="B23" s="110" t="s">
        <v>207</v>
      </c>
      <c r="C23" s="110" t="s">
        <v>0</v>
      </c>
      <c r="D23" s="110">
        <v>8</v>
      </c>
      <c r="E23" s="113"/>
      <c r="F23" s="110" t="s">
        <v>543</v>
      </c>
      <c r="G23" s="110">
        <v>48262</v>
      </c>
      <c r="H23" s="112" t="s">
        <v>557</v>
      </c>
    </row>
    <row r="24" spans="1:8" ht="17.399999999999999" x14ac:dyDescent="0.35">
      <c r="A24" s="110" t="s">
        <v>202</v>
      </c>
      <c r="B24" s="110" t="s">
        <v>226</v>
      </c>
      <c r="C24" s="110" t="s">
        <v>0</v>
      </c>
      <c r="D24" s="110">
        <v>6</v>
      </c>
      <c r="E24" s="113"/>
      <c r="F24" s="110" t="s">
        <v>543</v>
      </c>
      <c r="G24" s="110">
        <v>49280</v>
      </c>
      <c r="H24" s="112" t="s">
        <v>558</v>
      </c>
    </row>
    <row r="25" spans="1:8" ht="17.399999999999999" x14ac:dyDescent="0.35">
      <c r="A25" s="110" t="s">
        <v>202</v>
      </c>
      <c r="B25" s="110" t="s">
        <v>225</v>
      </c>
      <c r="C25" s="110" t="s">
        <v>0</v>
      </c>
      <c r="D25" s="110">
        <v>3</v>
      </c>
      <c r="E25" s="113"/>
      <c r="F25" s="110" t="s">
        <v>543</v>
      </c>
      <c r="G25" s="110">
        <v>49279</v>
      </c>
      <c r="H25" s="112" t="s">
        <v>559</v>
      </c>
    </row>
    <row r="26" spans="1:8" ht="17.399999999999999" x14ac:dyDescent="0.35">
      <c r="A26" s="110" t="s">
        <v>202</v>
      </c>
      <c r="B26" s="110" t="s">
        <v>224</v>
      </c>
      <c r="C26" s="110" t="s">
        <v>0</v>
      </c>
      <c r="D26" s="110">
        <v>2</v>
      </c>
      <c r="E26" s="111"/>
      <c r="F26" s="110" t="s">
        <v>543</v>
      </c>
      <c r="G26" s="110">
        <v>49278</v>
      </c>
      <c r="H26" s="112" t="s">
        <v>560</v>
      </c>
    </row>
    <row r="27" spans="1:8" ht="17.399999999999999" x14ac:dyDescent="0.35">
      <c r="A27" s="110" t="s">
        <v>202</v>
      </c>
      <c r="B27" s="110" t="s">
        <v>223</v>
      </c>
      <c r="C27" s="110" t="s">
        <v>0</v>
      </c>
      <c r="D27" s="110">
        <v>2</v>
      </c>
      <c r="E27" s="113"/>
      <c r="F27" s="110" t="s">
        <v>543</v>
      </c>
      <c r="G27" s="110">
        <v>49277</v>
      </c>
      <c r="H27" s="112" t="s">
        <v>561</v>
      </c>
    </row>
    <row r="28" spans="1:8" ht="17.399999999999999" x14ac:dyDescent="0.35">
      <c r="A28" s="110" t="s">
        <v>202</v>
      </c>
      <c r="B28" s="110" t="s">
        <v>227</v>
      </c>
      <c r="C28" s="110" t="s">
        <v>0</v>
      </c>
      <c r="D28" s="110">
        <v>3</v>
      </c>
      <c r="E28" s="113"/>
      <c r="F28" s="110" t="s">
        <v>543</v>
      </c>
      <c r="G28" s="110">
        <v>49281</v>
      </c>
      <c r="H28" s="112" t="s">
        <v>562</v>
      </c>
    </row>
    <row r="29" spans="1:8" ht="17.399999999999999" x14ac:dyDescent="0.35">
      <c r="A29" s="110" t="s">
        <v>202</v>
      </c>
      <c r="B29" s="110" t="s">
        <v>214</v>
      </c>
      <c r="C29" s="110" t="s">
        <v>0</v>
      </c>
      <c r="D29" s="110">
        <v>1</v>
      </c>
      <c r="E29" s="113"/>
      <c r="F29" s="110" t="s">
        <v>543</v>
      </c>
      <c r="G29" s="110">
        <v>46969</v>
      </c>
      <c r="H29" s="112" t="s">
        <v>563</v>
      </c>
    </row>
    <row r="30" spans="1:8" ht="17.399999999999999" x14ac:dyDescent="0.35">
      <c r="A30" s="110" t="s">
        <v>202</v>
      </c>
      <c r="B30" s="110" t="s">
        <v>215</v>
      </c>
      <c r="C30" s="110" t="s">
        <v>0</v>
      </c>
      <c r="D30" s="110">
        <v>1</v>
      </c>
      <c r="E30" s="111"/>
      <c r="F30" s="110" t="s">
        <v>543</v>
      </c>
      <c r="G30" s="110">
        <v>47588</v>
      </c>
      <c r="H30" s="112" t="s">
        <v>564</v>
      </c>
    </row>
    <row r="31" spans="1:8" ht="17.399999999999999" x14ac:dyDescent="0.35">
      <c r="A31" s="110" t="s">
        <v>202</v>
      </c>
      <c r="B31" s="110" t="s">
        <v>228</v>
      </c>
      <c r="C31" s="110" t="s">
        <v>0</v>
      </c>
      <c r="D31" s="110">
        <v>16</v>
      </c>
      <c r="E31" s="113"/>
      <c r="F31" s="110" t="s">
        <v>543</v>
      </c>
      <c r="G31" s="110">
        <v>49282</v>
      </c>
      <c r="H31" s="112" t="s">
        <v>565</v>
      </c>
    </row>
    <row r="32" spans="1:8" ht="17.399999999999999" x14ac:dyDescent="0.35">
      <c r="A32" s="110" t="s">
        <v>202</v>
      </c>
      <c r="B32" s="110" t="s">
        <v>218</v>
      </c>
      <c r="C32" s="110" t="s">
        <v>0</v>
      </c>
      <c r="D32" s="110">
        <v>7</v>
      </c>
      <c r="E32" s="113"/>
      <c r="F32" s="110" t="s">
        <v>543</v>
      </c>
      <c r="G32" s="110">
        <v>48678</v>
      </c>
      <c r="H32" s="112" t="s">
        <v>566</v>
      </c>
    </row>
    <row r="33" spans="1:8" ht="17.399999999999999" x14ac:dyDescent="0.35">
      <c r="A33" s="110" t="s">
        <v>202</v>
      </c>
      <c r="B33" s="110" t="s">
        <v>222</v>
      </c>
      <c r="C33" s="110" t="s">
        <v>0</v>
      </c>
      <c r="D33" s="110">
        <v>2</v>
      </c>
      <c r="E33" s="111"/>
      <c r="F33" s="110" t="s">
        <v>543</v>
      </c>
      <c r="G33" s="110">
        <v>48917</v>
      </c>
      <c r="H33" s="112" t="s">
        <v>567</v>
      </c>
    </row>
    <row r="34" spans="1:8" ht="17.399999999999999" x14ac:dyDescent="0.35">
      <c r="A34" s="110" t="s">
        <v>202</v>
      </c>
      <c r="B34" s="110" t="s">
        <v>229</v>
      </c>
      <c r="C34" s="110" t="s">
        <v>0</v>
      </c>
      <c r="D34" s="110">
        <v>5</v>
      </c>
      <c r="E34" s="113"/>
      <c r="F34" s="110" t="s">
        <v>543</v>
      </c>
      <c r="G34" s="110">
        <v>49318</v>
      </c>
      <c r="H34" s="112" t="s">
        <v>568</v>
      </c>
    </row>
    <row r="35" spans="1:8" ht="17.399999999999999" x14ac:dyDescent="0.35">
      <c r="A35" s="110" t="s">
        <v>202</v>
      </c>
      <c r="B35" s="110" t="s">
        <v>205</v>
      </c>
      <c r="C35" s="110" t="s">
        <v>0</v>
      </c>
      <c r="D35" s="110">
        <v>9</v>
      </c>
      <c r="E35" s="113"/>
      <c r="F35" s="110" t="s">
        <v>543</v>
      </c>
      <c r="G35" s="110">
        <v>47992</v>
      </c>
      <c r="H35" s="112" t="s">
        <v>569</v>
      </c>
    </row>
    <row r="36" spans="1:8" ht="17.399999999999999" x14ac:dyDescent="0.35">
      <c r="A36" s="110" t="s">
        <v>202</v>
      </c>
      <c r="B36" s="110" t="s">
        <v>204</v>
      </c>
      <c r="C36" s="110" t="s">
        <v>0</v>
      </c>
      <c r="D36" s="110">
        <v>9</v>
      </c>
      <c r="E36" s="113"/>
      <c r="F36" s="110" t="s">
        <v>543</v>
      </c>
      <c r="G36" s="110">
        <v>47993</v>
      </c>
      <c r="H36" s="112" t="s">
        <v>570</v>
      </c>
    </row>
    <row r="37" spans="1:8" ht="17.399999999999999" x14ac:dyDescent="0.35">
      <c r="A37" s="110" t="s">
        <v>202</v>
      </c>
      <c r="B37" s="110" t="s">
        <v>203</v>
      </c>
      <c r="C37" s="110" t="s">
        <v>0</v>
      </c>
      <c r="D37" s="110">
        <v>12</v>
      </c>
      <c r="E37" s="113"/>
      <c r="F37" s="110" t="s">
        <v>543</v>
      </c>
      <c r="G37" s="110">
        <v>47994</v>
      </c>
      <c r="H37" s="112" t="s">
        <v>571</v>
      </c>
    </row>
    <row r="38" spans="1:8" ht="17.399999999999999" x14ac:dyDescent="0.35">
      <c r="A38" s="110" t="s">
        <v>202</v>
      </c>
      <c r="B38" s="110" t="s">
        <v>213</v>
      </c>
      <c r="C38" s="110" t="s">
        <v>0</v>
      </c>
      <c r="D38" s="110">
        <v>4</v>
      </c>
      <c r="E38" s="111"/>
      <c r="F38" s="110" t="s">
        <v>543</v>
      </c>
      <c r="G38" s="110">
        <v>45845</v>
      </c>
      <c r="H38" s="112" t="s">
        <v>572</v>
      </c>
    </row>
    <row r="39" spans="1:8" ht="17.399999999999999" x14ac:dyDescent="0.35">
      <c r="A39" s="110" t="s">
        <v>202</v>
      </c>
      <c r="B39" s="110" t="s">
        <v>206</v>
      </c>
      <c r="C39" s="110" t="s">
        <v>0</v>
      </c>
      <c r="D39" s="110">
        <v>15</v>
      </c>
      <c r="E39" s="113"/>
      <c r="F39" s="110" t="s">
        <v>543</v>
      </c>
      <c r="G39" s="110">
        <v>22352</v>
      </c>
      <c r="H39" s="112" t="s">
        <v>573</v>
      </c>
    </row>
    <row r="40" spans="1:8" ht="17.399999999999999" x14ac:dyDescent="0.35">
      <c r="A40" s="110" t="s">
        <v>202</v>
      </c>
      <c r="B40" s="110" t="s">
        <v>217</v>
      </c>
      <c r="C40" s="110" t="s">
        <v>0</v>
      </c>
      <c r="D40" s="110">
        <v>5</v>
      </c>
      <c r="E40" s="113"/>
      <c r="F40" s="110" t="s">
        <v>543</v>
      </c>
      <c r="G40" s="110">
        <v>48671</v>
      </c>
      <c r="H40" s="112" t="s">
        <v>574</v>
      </c>
    </row>
    <row r="41" spans="1:8" ht="17.399999999999999" x14ac:dyDescent="0.35">
      <c r="A41" s="110" t="s">
        <v>202</v>
      </c>
      <c r="B41" s="110" t="s">
        <v>120</v>
      </c>
      <c r="C41" s="110" t="s">
        <v>0</v>
      </c>
      <c r="D41" s="110">
        <v>2</v>
      </c>
      <c r="E41" s="113"/>
      <c r="F41" s="110" t="s">
        <v>543</v>
      </c>
      <c r="G41" s="110">
        <v>22109</v>
      </c>
      <c r="H41" s="112" t="s">
        <v>575</v>
      </c>
    </row>
    <row r="42" spans="1:8" ht="17.399999999999999" x14ac:dyDescent="0.35">
      <c r="A42" s="110" t="s">
        <v>170</v>
      </c>
      <c r="B42" s="110" t="s">
        <v>194</v>
      </c>
      <c r="C42" s="110" t="s">
        <v>0</v>
      </c>
      <c r="D42" s="110">
        <v>3</v>
      </c>
      <c r="E42" s="113"/>
      <c r="F42" s="110" t="s">
        <v>543</v>
      </c>
      <c r="G42" s="110">
        <v>20851</v>
      </c>
      <c r="H42" s="112" t="s">
        <v>576</v>
      </c>
    </row>
    <row r="43" spans="1:8" ht="17.399999999999999" x14ac:dyDescent="0.35">
      <c r="A43" s="110" t="s">
        <v>170</v>
      </c>
      <c r="B43" s="110" t="s">
        <v>189</v>
      </c>
      <c r="C43" s="110" t="s">
        <v>0</v>
      </c>
      <c r="D43" s="110">
        <v>3</v>
      </c>
      <c r="E43" s="111"/>
      <c r="F43" s="110" t="s">
        <v>543</v>
      </c>
      <c r="G43" s="110">
        <v>20844</v>
      </c>
      <c r="H43" s="112" t="s">
        <v>577</v>
      </c>
    </row>
    <row r="44" spans="1:8" ht="17.399999999999999" x14ac:dyDescent="0.35">
      <c r="A44" s="110" t="s">
        <v>170</v>
      </c>
      <c r="B44" s="110" t="s">
        <v>191</v>
      </c>
      <c r="C44" s="110" t="s">
        <v>0</v>
      </c>
      <c r="D44" s="110">
        <v>2</v>
      </c>
      <c r="E44" s="113"/>
      <c r="F44" s="110" t="s">
        <v>543</v>
      </c>
      <c r="G44" s="110">
        <v>20806</v>
      </c>
      <c r="H44" s="112" t="s">
        <v>578</v>
      </c>
    </row>
    <row r="45" spans="1:8" ht="17.399999999999999" x14ac:dyDescent="0.35">
      <c r="A45" s="110" t="s">
        <v>170</v>
      </c>
      <c r="B45" s="110" t="s">
        <v>171</v>
      </c>
      <c r="C45" s="110" t="s">
        <v>0</v>
      </c>
      <c r="D45" s="110">
        <v>2</v>
      </c>
      <c r="E45" s="113"/>
      <c r="F45" s="110" t="s">
        <v>543</v>
      </c>
      <c r="G45" s="110">
        <v>20800</v>
      </c>
      <c r="H45" s="112" t="s">
        <v>579</v>
      </c>
    </row>
    <row r="46" spans="1:8" ht="17.399999999999999" x14ac:dyDescent="0.35">
      <c r="A46" s="110" t="s">
        <v>170</v>
      </c>
      <c r="B46" s="110" t="s">
        <v>171</v>
      </c>
      <c r="C46" s="110" t="s">
        <v>0</v>
      </c>
      <c r="D46" s="110">
        <v>2</v>
      </c>
      <c r="E46" s="113"/>
      <c r="F46" s="110" t="s">
        <v>543</v>
      </c>
      <c r="G46" s="110">
        <v>20800</v>
      </c>
      <c r="H46" s="112" t="s">
        <v>579</v>
      </c>
    </row>
    <row r="47" spans="1:8" ht="17.399999999999999" x14ac:dyDescent="0.35">
      <c r="A47" s="110" t="s">
        <v>170</v>
      </c>
      <c r="B47" s="110" t="s">
        <v>180</v>
      </c>
      <c r="C47" s="110" t="s">
        <v>0</v>
      </c>
      <c r="D47" s="110">
        <v>2</v>
      </c>
      <c r="E47" s="113"/>
      <c r="F47" s="110" t="s">
        <v>543</v>
      </c>
      <c r="G47" s="110">
        <v>49853</v>
      </c>
      <c r="H47" s="112" t="s">
        <v>580</v>
      </c>
    </row>
    <row r="48" spans="1:8" ht="17.399999999999999" x14ac:dyDescent="0.35">
      <c r="A48" s="110" t="s">
        <v>170</v>
      </c>
      <c r="B48" s="110" t="s">
        <v>179</v>
      </c>
      <c r="C48" s="110" t="s">
        <v>0</v>
      </c>
      <c r="D48" s="110">
        <v>2</v>
      </c>
      <c r="E48" s="111"/>
      <c r="F48" s="110" t="s">
        <v>543</v>
      </c>
      <c r="G48" s="110">
        <v>49843</v>
      </c>
      <c r="H48" s="112" t="s">
        <v>581</v>
      </c>
    </row>
    <row r="49" spans="1:8" ht="17.399999999999999" x14ac:dyDescent="0.35">
      <c r="A49" s="110" t="s">
        <v>170</v>
      </c>
      <c r="B49" s="110" t="s">
        <v>177</v>
      </c>
      <c r="C49" s="110" t="s">
        <v>0</v>
      </c>
      <c r="D49" s="110">
        <v>3</v>
      </c>
      <c r="E49" s="113"/>
      <c r="F49" s="110" t="s">
        <v>543</v>
      </c>
      <c r="G49" s="110">
        <v>48771</v>
      </c>
      <c r="H49" s="112" t="s">
        <v>582</v>
      </c>
    </row>
    <row r="50" spans="1:8" ht="17.399999999999999" x14ac:dyDescent="0.35">
      <c r="A50" s="110" t="s">
        <v>170</v>
      </c>
      <c r="B50" s="110" t="s">
        <v>199</v>
      </c>
      <c r="C50" s="110" t="s">
        <v>0</v>
      </c>
      <c r="D50" s="110">
        <v>2</v>
      </c>
      <c r="E50" s="113"/>
      <c r="F50" s="110" t="s">
        <v>543</v>
      </c>
      <c r="G50" s="110">
        <v>49844</v>
      </c>
      <c r="H50" s="112" t="s">
        <v>583</v>
      </c>
    </row>
    <row r="51" spans="1:8" ht="17.399999999999999" x14ac:dyDescent="0.35">
      <c r="A51" s="110" t="s">
        <v>170</v>
      </c>
      <c r="B51" s="110" t="s">
        <v>178</v>
      </c>
      <c r="C51" s="110" t="s">
        <v>0</v>
      </c>
      <c r="D51" s="110">
        <v>3</v>
      </c>
      <c r="E51" s="113"/>
      <c r="F51" s="110" t="s">
        <v>543</v>
      </c>
      <c r="G51" s="110">
        <v>49830</v>
      </c>
      <c r="H51" s="112" t="s">
        <v>584</v>
      </c>
    </row>
    <row r="52" spans="1:8" ht="17.399999999999999" x14ac:dyDescent="0.35">
      <c r="A52" s="110" t="s">
        <v>170</v>
      </c>
      <c r="B52" s="110" t="s">
        <v>200</v>
      </c>
      <c r="C52" s="110" t="s">
        <v>0</v>
      </c>
      <c r="D52" s="110">
        <v>2</v>
      </c>
      <c r="E52" s="113"/>
      <c r="F52" s="110" t="s">
        <v>543</v>
      </c>
      <c r="G52" s="110">
        <v>49852</v>
      </c>
      <c r="H52" s="112" t="s">
        <v>585</v>
      </c>
    </row>
    <row r="53" spans="1:8" ht="17.399999999999999" x14ac:dyDescent="0.35">
      <c r="A53" s="110" t="s">
        <v>170</v>
      </c>
      <c r="B53" s="110" t="s">
        <v>1</v>
      </c>
      <c r="C53" s="110" t="s">
        <v>0</v>
      </c>
      <c r="D53" s="110">
        <v>10</v>
      </c>
      <c r="E53" s="113"/>
      <c r="F53" s="110" t="s">
        <v>543</v>
      </c>
      <c r="G53" s="110">
        <v>45571</v>
      </c>
      <c r="H53" s="112" t="s">
        <v>551</v>
      </c>
    </row>
    <row r="54" spans="1:8" ht="17.399999999999999" x14ac:dyDescent="0.35">
      <c r="A54" s="110" t="s">
        <v>170</v>
      </c>
      <c r="B54" s="110" t="s">
        <v>193</v>
      </c>
      <c r="C54" s="110" t="s">
        <v>0</v>
      </c>
      <c r="D54" s="110">
        <v>4</v>
      </c>
      <c r="E54" s="113"/>
      <c r="F54" s="110" t="s">
        <v>543</v>
      </c>
      <c r="G54" s="110">
        <v>20850</v>
      </c>
      <c r="H54" s="112" t="s">
        <v>586</v>
      </c>
    </row>
    <row r="55" spans="1:8" ht="17.399999999999999" x14ac:dyDescent="0.35">
      <c r="A55" s="110" t="s">
        <v>170</v>
      </c>
      <c r="B55" s="110" t="s">
        <v>195</v>
      </c>
      <c r="C55" s="110" t="s">
        <v>0</v>
      </c>
      <c r="D55" s="110">
        <v>3</v>
      </c>
      <c r="E55" s="113"/>
      <c r="F55" s="110" t="s">
        <v>543</v>
      </c>
      <c r="G55" s="110">
        <v>20864</v>
      </c>
      <c r="H55" s="112" t="s">
        <v>587</v>
      </c>
    </row>
    <row r="56" spans="1:8" ht="17.399999999999999" x14ac:dyDescent="0.35">
      <c r="A56" s="110" t="s">
        <v>170</v>
      </c>
      <c r="B56" s="110" t="s">
        <v>190</v>
      </c>
      <c r="C56" s="110" t="s">
        <v>0</v>
      </c>
      <c r="D56" s="110">
        <v>5</v>
      </c>
      <c r="E56" s="113"/>
      <c r="F56" s="110" t="s">
        <v>543</v>
      </c>
      <c r="G56" s="110">
        <v>20841</v>
      </c>
      <c r="H56" s="112" t="s">
        <v>588</v>
      </c>
    </row>
    <row r="57" spans="1:8" ht="17.399999999999999" x14ac:dyDescent="0.35">
      <c r="A57" s="110" t="s">
        <v>170</v>
      </c>
      <c r="B57" s="110" t="s">
        <v>175</v>
      </c>
      <c r="C57" s="110" t="s">
        <v>0</v>
      </c>
      <c r="D57" s="110">
        <v>1</v>
      </c>
      <c r="E57" s="111"/>
      <c r="F57" s="110" t="s">
        <v>543</v>
      </c>
      <c r="G57" s="110">
        <v>21570</v>
      </c>
      <c r="H57" s="112" t="s">
        <v>589</v>
      </c>
    </row>
    <row r="58" spans="1:8" ht="17.399999999999999" x14ac:dyDescent="0.35">
      <c r="A58" s="110" t="s">
        <v>170</v>
      </c>
      <c r="B58" s="110" t="s">
        <v>527</v>
      </c>
      <c r="C58" s="110" t="s">
        <v>0</v>
      </c>
      <c r="D58" s="110">
        <v>2</v>
      </c>
      <c r="E58" s="111"/>
      <c r="F58" s="110" t="s">
        <v>543</v>
      </c>
      <c r="G58" s="110">
        <v>20963</v>
      </c>
      <c r="H58" s="112" t="s">
        <v>590</v>
      </c>
    </row>
    <row r="59" spans="1:8" ht="17.399999999999999" x14ac:dyDescent="0.35">
      <c r="A59" s="110" t="s">
        <v>170</v>
      </c>
      <c r="B59" s="110" t="s">
        <v>201</v>
      </c>
      <c r="C59" s="110" t="s">
        <v>0</v>
      </c>
      <c r="D59" s="110">
        <v>3</v>
      </c>
      <c r="E59" s="111"/>
      <c r="F59" s="110" t="s">
        <v>543</v>
      </c>
      <c r="G59" s="110">
        <v>49925</v>
      </c>
      <c r="H59" s="112" t="s">
        <v>591</v>
      </c>
    </row>
    <row r="60" spans="1:8" ht="17.399999999999999" x14ac:dyDescent="0.35">
      <c r="A60" s="110" t="s">
        <v>170</v>
      </c>
      <c r="B60" s="110" t="s">
        <v>187</v>
      </c>
      <c r="C60" s="110" t="s">
        <v>0</v>
      </c>
      <c r="D60" s="110">
        <v>2</v>
      </c>
      <c r="E60" s="111"/>
      <c r="F60" s="110" t="s">
        <v>543</v>
      </c>
      <c r="G60" s="110">
        <v>48793</v>
      </c>
      <c r="H60" s="112" t="s">
        <v>592</v>
      </c>
    </row>
    <row r="61" spans="1:8" ht="17.399999999999999" x14ac:dyDescent="0.35">
      <c r="A61" s="110" t="s">
        <v>170</v>
      </c>
      <c r="B61" s="110" t="s">
        <v>528</v>
      </c>
      <c r="C61" s="110" t="s">
        <v>0</v>
      </c>
      <c r="D61" s="110">
        <v>1</v>
      </c>
      <c r="E61" s="111"/>
      <c r="F61" s="110" t="s">
        <v>543</v>
      </c>
      <c r="G61" s="110">
        <v>48867</v>
      </c>
      <c r="H61" s="112" t="s">
        <v>593</v>
      </c>
    </row>
    <row r="62" spans="1:8" ht="17.399999999999999" x14ac:dyDescent="0.35">
      <c r="A62" s="110" t="s">
        <v>170</v>
      </c>
      <c r="B62" s="110" t="s">
        <v>182</v>
      </c>
      <c r="C62" s="110" t="s">
        <v>0</v>
      </c>
      <c r="D62" s="110">
        <v>5</v>
      </c>
      <c r="E62" s="111"/>
      <c r="F62" s="110" t="s">
        <v>543</v>
      </c>
      <c r="G62" s="110">
        <v>21901</v>
      </c>
      <c r="H62" s="112" t="s">
        <v>594</v>
      </c>
    </row>
    <row r="63" spans="1:8" ht="17.399999999999999" x14ac:dyDescent="0.35">
      <c r="A63" s="110" t="s">
        <v>170</v>
      </c>
      <c r="B63" s="110" t="s">
        <v>198</v>
      </c>
      <c r="C63" s="110" t="s">
        <v>0</v>
      </c>
      <c r="D63" s="110">
        <v>2</v>
      </c>
      <c r="E63" s="113"/>
      <c r="F63" s="110" t="s">
        <v>543</v>
      </c>
      <c r="G63" s="110">
        <v>48872</v>
      </c>
      <c r="H63" s="112" t="s">
        <v>595</v>
      </c>
    </row>
    <row r="64" spans="1:8" ht="17.399999999999999" x14ac:dyDescent="0.35">
      <c r="A64" s="110" t="s">
        <v>170</v>
      </c>
      <c r="B64" s="110" t="s">
        <v>172</v>
      </c>
      <c r="C64" s="110" t="s">
        <v>0</v>
      </c>
      <c r="D64" s="110">
        <v>2</v>
      </c>
      <c r="E64" s="113"/>
      <c r="F64" s="110" t="s">
        <v>543</v>
      </c>
      <c r="G64" s="110">
        <v>20875</v>
      </c>
      <c r="H64" s="112" t="s">
        <v>596</v>
      </c>
    </row>
    <row r="65" spans="1:8" ht="17.399999999999999" x14ac:dyDescent="0.35">
      <c r="A65" s="110" t="s">
        <v>170</v>
      </c>
      <c r="B65" s="110" t="s">
        <v>174</v>
      </c>
      <c r="C65" s="110" t="s">
        <v>0</v>
      </c>
      <c r="D65" s="110">
        <v>1</v>
      </c>
      <c r="E65" s="111"/>
      <c r="F65" s="110" t="s">
        <v>543</v>
      </c>
      <c r="G65" s="110">
        <v>21569</v>
      </c>
      <c r="H65" s="112" t="s">
        <v>597</v>
      </c>
    </row>
    <row r="66" spans="1:8" ht="17.399999999999999" x14ac:dyDescent="0.35">
      <c r="A66" s="110" t="s">
        <v>170</v>
      </c>
      <c r="B66" s="110" t="s">
        <v>174</v>
      </c>
      <c r="C66" s="110" t="s">
        <v>0</v>
      </c>
      <c r="D66" s="110">
        <v>1</v>
      </c>
      <c r="E66" s="113"/>
      <c r="F66" s="110" t="s">
        <v>543</v>
      </c>
      <c r="G66" s="110">
        <v>21569</v>
      </c>
      <c r="H66" s="112" t="s">
        <v>597</v>
      </c>
    </row>
    <row r="67" spans="1:8" ht="17.399999999999999" x14ac:dyDescent="0.35">
      <c r="A67" s="110" t="s">
        <v>170</v>
      </c>
      <c r="B67" s="110" t="s">
        <v>173</v>
      </c>
      <c r="C67" s="110" t="s">
        <v>0</v>
      </c>
      <c r="D67" s="110">
        <v>3</v>
      </c>
      <c r="E67" s="113"/>
      <c r="F67" s="110" t="s">
        <v>543</v>
      </c>
      <c r="G67" s="110">
        <v>21567</v>
      </c>
      <c r="H67" s="112" t="s">
        <v>598</v>
      </c>
    </row>
    <row r="68" spans="1:8" ht="17.399999999999999" x14ac:dyDescent="0.35">
      <c r="A68" s="110" t="s">
        <v>170</v>
      </c>
      <c r="B68" s="110" t="s">
        <v>176</v>
      </c>
      <c r="C68" s="110" t="s">
        <v>0</v>
      </c>
      <c r="D68" s="110">
        <v>1</v>
      </c>
      <c r="E68" s="111"/>
      <c r="F68" s="110" t="s">
        <v>543</v>
      </c>
      <c r="G68" s="110">
        <v>21568</v>
      </c>
      <c r="H68" s="112" t="s">
        <v>599</v>
      </c>
    </row>
    <row r="69" spans="1:8" ht="17.399999999999999" x14ac:dyDescent="0.35">
      <c r="A69" s="110" t="s">
        <v>170</v>
      </c>
      <c r="B69" s="110" t="s">
        <v>196</v>
      </c>
      <c r="C69" s="110" t="s">
        <v>0</v>
      </c>
      <c r="D69" s="110">
        <v>2</v>
      </c>
      <c r="E69" s="111"/>
      <c r="F69" s="110" t="s">
        <v>543</v>
      </c>
      <c r="G69" s="110">
        <v>20883</v>
      </c>
      <c r="H69" s="112" t="s">
        <v>600</v>
      </c>
    </row>
    <row r="70" spans="1:8" ht="17.399999999999999" x14ac:dyDescent="0.35">
      <c r="A70" s="110" t="s">
        <v>170</v>
      </c>
      <c r="B70" s="110" t="s">
        <v>186</v>
      </c>
      <c r="C70" s="110" t="s">
        <v>0</v>
      </c>
      <c r="D70" s="110">
        <v>2</v>
      </c>
      <c r="E70" s="111"/>
      <c r="F70" s="110" t="s">
        <v>543</v>
      </c>
      <c r="G70" s="110">
        <v>48826</v>
      </c>
      <c r="H70" s="112" t="s">
        <v>601</v>
      </c>
    </row>
    <row r="71" spans="1:8" ht="17.399999999999999" x14ac:dyDescent="0.35">
      <c r="A71" s="110" t="s">
        <v>170</v>
      </c>
      <c r="B71" s="110" t="s">
        <v>529</v>
      </c>
      <c r="C71" s="110" t="s">
        <v>0</v>
      </c>
      <c r="D71" s="110">
        <v>2</v>
      </c>
      <c r="E71" s="113"/>
      <c r="F71" s="110" t="s">
        <v>543</v>
      </c>
      <c r="G71" s="110">
        <v>20938</v>
      </c>
      <c r="H71" s="112" t="s">
        <v>602</v>
      </c>
    </row>
    <row r="72" spans="1:8" ht="17.399999999999999" x14ac:dyDescent="0.35">
      <c r="A72" s="110" t="s">
        <v>170</v>
      </c>
      <c r="B72" s="110" t="s">
        <v>530</v>
      </c>
      <c r="C72" s="110" t="s">
        <v>0</v>
      </c>
      <c r="D72" s="110">
        <v>1</v>
      </c>
      <c r="E72" s="111"/>
      <c r="F72" s="110" t="s">
        <v>543</v>
      </c>
      <c r="G72" s="110">
        <v>47692</v>
      </c>
      <c r="H72" s="112"/>
    </row>
    <row r="73" spans="1:8" ht="17.399999999999999" x14ac:dyDescent="0.35">
      <c r="A73" s="110" t="s">
        <v>170</v>
      </c>
      <c r="B73" s="110" t="s">
        <v>183</v>
      </c>
      <c r="C73" s="110" t="s">
        <v>0</v>
      </c>
      <c r="D73" s="110">
        <v>2</v>
      </c>
      <c r="E73" s="113"/>
      <c r="F73" s="110" t="s">
        <v>543</v>
      </c>
      <c r="G73" s="110">
        <v>43733</v>
      </c>
      <c r="H73" s="112" t="s">
        <v>603</v>
      </c>
    </row>
    <row r="74" spans="1:8" ht="17.399999999999999" x14ac:dyDescent="0.35">
      <c r="A74" s="110" t="s">
        <v>170</v>
      </c>
      <c r="B74" s="110" t="s">
        <v>184</v>
      </c>
      <c r="C74" s="110" t="s">
        <v>0</v>
      </c>
      <c r="D74" s="110">
        <v>3</v>
      </c>
      <c r="E74" s="113"/>
      <c r="F74" s="110" t="s">
        <v>543</v>
      </c>
      <c r="G74" s="110">
        <v>20846</v>
      </c>
      <c r="H74" s="112" t="s">
        <v>604</v>
      </c>
    </row>
    <row r="75" spans="1:8" ht="17.399999999999999" x14ac:dyDescent="0.35">
      <c r="A75" s="110" t="s">
        <v>170</v>
      </c>
      <c r="B75" s="110" t="s">
        <v>181</v>
      </c>
      <c r="C75" s="110" t="s">
        <v>0</v>
      </c>
      <c r="D75" s="110">
        <v>5</v>
      </c>
      <c r="E75" s="113"/>
      <c r="F75" s="110" t="s">
        <v>543</v>
      </c>
      <c r="G75" s="110">
        <v>20872</v>
      </c>
      <c r="H75" s="112" t="s">
        <v>605</v>
      </c>
    </row>
    <row r="76" spans="1:8" ht="17.399999999999999" x14ac:dyDescent="0.35">
      <c r="A76" s="110" t="s">
        <v>170</v>
      </c>
      <c r="B76" s="110" t="s">
        <v>188</v>
      </c>
      <c r="C76" s="110" t="s">
        <v>0</v>
      </c>
      <c r="D76" s="110">
        <v>2</v>
      </c>
      <c r="E76" s="111"/>
      <c r="F76" s="110" t="s">
        <v>543</v>
      </c>
      <c r="G76" s="110">
        <v>20818</v>
      </c>
      <c r="H76" s="112" t="s">
        <v>606</v>
      </c>
    </row>
    <row r="77" spans="1:8" ht="17.399999999999999" x14ac:dyDescent="0.35">
      <c r="A77" s="110" t="s">
        <v>170</v>
      </c>
      <c r="B77" s="110" t="s">
        <v>192</v>
      </c>
      <c r="C77" s="110" t="s">
        <v>0</v>
      </c>
      <c r="D77" s="110">
        <v>3</v>
      </c>
      <c r="E77" s="111"/>
      <c r="F77" s="110" t="s">
        <v>543</v>
      </c>
      <c r="G77" s="110">
        <v>20843</v>
      </c>
      <c r="H77" s="112" t="s">
        <v>607</v>
      </c>
    </row>
    <row r="78" spans="1:8" ht="17.399999999999999" x14ac:dyDescent="0.35">
      <c r="A78" s="110" t="s">
        <v>146</v>
      </c>
      <c r="B78" s="110" t="s">
        <v>159</v>
      </c>
      <c r="C78" s="110" t="s">
        <v>0</v>
      </c>
      <c r="D78" s="110">
        <v>5</v>
      </c>
      <c r="E78" s="114"/>
      <c r="F78" s="110" t="s">
        <v>543</v>
      </c>
      <c r="G78" s="110">
        <v>21267</v>
      </c>
      <c r="H78" s="112" t="s">
        <v>608</v>
      </c>
    </row>
    <row r="79" spans="1:8" ht="17.399999999999999" x14ac:dyDescent="0.35">
      <c r="A79" s="110" t="s">
        <v>146</v>
      </c>
      <c r="B79" s="110" t="s">
        <v>157</v>
      </c>
      <c r="C79" s="110" t="s">
        <v>0</v>
      </c>
      <c r="D79" s="110">
        <v>3</v>
      </c>
      <c r="E79" s="115"/>
      <c r="F79" s="110" t="s">
        <v>543</v>
      </c>
      <c r="G79" s="110">
        <v>45417</v>
      </c>
      <c r="H79" s="112" t="s">
        <v>609</v>
      </c>
    </row>
    <row r="80" spans="1:8" ht="17.399999999999999" x14ac:dyDescent="0.35">
      <c r="A80" s="110" t="s">
        <v>146</v>
      </c>
      <c r="B80" s="110" t="s">
        <v>156</v>
      </c>
      <c r="C80" s="110" t="s">
        <v>0</v>
      </c>
      <c r="D80" s="110">
        <v>2</v>
      </c>
      <c r="E80" s="114"/>
      <c r="F80" s="110" t="s">
        <v>543</v>
      </c>
      <c r="G80" s="110">
        <v>46748</v>
      </c>
      <c r="H80" s="112" t="s">
        <v>610</v>
      </c>
    </row>
    <row r="81" spans="1:8" ht="17.399999999999999" x14ac:dyDescent="0.35">
      <c r="A81" s="110" t="s">
        <v>146</v>
      </c>
      <c r="B81" s="110" t="s">
        <v>155</v>
      </c>
      <c r="C81" s="110" t="s">
        <v>0</v>
      </c>
      <c r="D81" s="110">
        <v>5</v>
      </c>
      <c r="E81" s="115"/>
      <c r="F81" s="110" t="s">
        <v>543</v>
      </c>
      <c r="G81" s="110">
        <v>44219</v>
      </c>
      <c r="H81" s="112" t="s">
        <v>611</v>
      </c>
    </row>
    <row r="82" spans="1:8" ht="17.399999999999999" x14ac:dyDescent="0.35">
      <c r="A82" s="110" t="s">
        <v>146</v>
      </c>
      <c r="B82" s="110" t="s">
        <v>169</v>
      </c>
      <c r="C82" s="110" t="s">
        <v>0</v>
      </c>
      <c r="D82" s="110">
        <v>3</v>
      </c>
      <c r="E82" s="115"/>
      <c r="F82" s="110" t="s">
        <v>543</v>
      </c>
      <c r="G82" s="110">
        <v>49585</v>
      </c>
      <c r="H82" s="112" t="s">
        <v>612</v>
      </c>
    </row>
    <row r="83" spans="1:8" ht="17.399999999999999" x14ac:dyDescent="0.35">
      <c r="A83" s="110" t="s">
        <v>146</v>
      </c>
      <c r="B83" s="110" t="s">
        <v>162</v>
      </c>
      <c r="C83" s="110" t="s">
        <v>0</v>
      </c>
      <c r="D83" s="110">
        <v>10</v>
      </c>
      <c r="E83" s="115"/>
      <c r="F83" s="110" t="s">
        <v>543</v>
      </c>
      <c r="G83" s="110">
        <v>49325</v>
      </c>
      <c r="H83" s="112" t="s">
        <v>613</v>
      </c>
    </row>
    <row r="84" spans="1:8" ht="17.399999999999999" x14ac:dyDescent="0.35">
      <c r="A84" s="110" t="s">
        <v>146</v>
      </c>
      <c r="B84" s="110" t="s">
        <v>1</v>
      </c>
      <c r="C84" s="110" t="s">
        <v>0</v>
      </c>
      <c r="D84" s="110">
        <v>10</v>
      </c>
      <c r="E84" s="114"/>
      <c r="F84" s="110" t="s">
        <v>543</v>
      </c>
      <c r="G84" s="110">
        <v>45571</v>
      </c>
      <c r="H84" s="112" t="s">
        <v>551</v>
      </c>
    </row>
    <row r="85" spans="1:8" ht="17.399999999999999" x14ac:dyDescent="0.35">
      <c r="A85" s="110" t="s">
        <v>146</v>
      </c>
      <c r="B85" s="110" t="s">
        <v>154</v>
      </c>
      <c r="C85" s="110" t="s">
        <v>0</v>
      </c>
      <c r="D85" s="110">
        <v>10</v>
      </c>
      <c r="E85" s="115"/>
      <c r="F85" s="110" t="s">
        <v>543</v>
      </c>
      <c r="G85" s="110">
        <v>49324</v>
      </c>
      <c r="H85" s="112" t="s">
        <v>614</v>
      </c>
    </row>
    <row r="86" spans="1:8" ht="17.399999999999999" x14ac:dyDescent="0.35">
      <c r="A86" s="110" t="s">
        <v>146</v>
      </c>
      <c r="B86" s="110" t="s">
        <v>153</v>
      </c>
      <c r="C86" s="110" t="s">
        <v>0</v>
      </c>
      <c r="D86" s="110">
        <v>5</v>
      </c>
      <c r="E86" s="114"/>
      <c r="F86" s="110" t="s">
        <v>543</v>
      </c>
      <c r="G86" s="110">
        <v>49323</v>
      </c>
      <c r="H86" s="112" t="s">
        <v>615</v>
      </c>
    </row>
    <row r="87" spans="1:8" ht="17.399999999999999" x14ac:dyDescent="0.35">
      <c r="A87" s="110" t="s">
        <v>146</v>
      </c>
      <c r="B87" s="110" t="s">
        <v>165</v>
      </c>
      <c r="C87" s="110" t="s">
        <v>0</v>
      </c>
      <c r="D87" s="110">
        <v>3</v>
      </c>
      <c r="E87" s="115"/>
      <c r="F87" s="110" t="s">
        <v>543</v>
      </c>
      <c r="G87" s="110">
        <v>49538</v>
      </c>
      <c r="H87" s="112" t="s">
        <v>616</v>
      </c>
    </row>
    <row r="88" spans="1:8" ht="17.399999999999999" x14ac:dyDescent="0.35">
      <c r="A88" s="110" t="s">
        <v>146</v>
      </c>
      <c r="B88" s="110" t="s">
        <v>164</v>
      </c>
      <c r="C88" s="110" t="s">
        <v>0</v>
      </c>
      <c r="D88" s="110">
        <v>3</v>
      </c>
      <c r="E88" s="115"/>
      <c r="F88" s="110" t="s">
        <v>543</v>
      </c>
      <c r="G88" s="110">
        <v>49293</v>
      </c>
      <c r="H88" s="112" t="s">
        <v>617</v>
      </c>
    </row>
    <row r="89" spans="1:8" ht="17.399999999999999" x14ac:dyDescent="0.35">
      <c r="A89" s="110" t="s">
        <v>146</v>
      </c>
      <c r="B89" s="110" t="s">
        <v>163</v>
      </c>
      <c r="C89" s="110" t="s">
        <v>0</v>
      </c>
      <c r="D89" s="110">
        <v>5</v>
      </c>
      <c r="E89" s="115"/>
      <c r="F89" s="110" t="s">
        <v>543</v>
      </c>
      <c r="G89" s="110">
        <v>49537</v>
      </c>
      <c r="H89" s="112" t="s">
        <v>618</v>
      </c>
    </row>
    <row r="90" spans="1:8" ht="17.399999999999999" x14ac:dyDescent="0.35">
      <c r="A90" s="110" t="s">
        <v>146</v>
      </c>
      <c r="B90" s="110" t="s">
        <v>158</v>
      </c>
      <c r="C90" s="110" t="s">
        <v>500</v>
      </c>
      <c r="D90" s="110">
        <v>30</v>
      </c>
      <c r="E90" s="114"/>
      <c r="F90" s="110" t="s">
        <v>543</v>
      </c>
      <c r="G90" s="110"/>
      <c r="H90" s="112"/>
    </row>
    <row r="91" spans="1:8" ht="17.399999999999999" x14ac:dyDescent="0.35">
      <c r="A91" s="110" t="s">
        <v>146</v>
      </c>
      <c r="B91" s="110" t="s">
        <v>168</v>
      </c>
      <c r="C91" s="110" t="s">
        <v>0</v>
      </c>
      <c r="D91" s="110">
        <v>10</v>
      </c>
      <c r="E91" s="114"/>
      <c r="F91" s="110" t="s">
        <v>543</v>
      </c>
      <c r="G91" s="110">
        <v>49541</v>
      </c>
      <c r="H91" s="112" t="s">
        <v>619</v>
      </c>
    </row>
    <row r="92" spans="1:8" ht="17.399999999999999" x14ac:dyDescent="0.35">
      <c r="A92" s="110" t="s">
        <v>146</v>
      </c>
      <c r="B92" s="110" t="s">
        <v>151</v>
      </c>
      <c r="C92" s="110" t="s">
        <v>0</v>
      </c>
      <c r="D92" s="110">
        <v>5</v>
      </c>
      <c r="E92" s="115"/>
      <c r="F92" s="110" t="s">
        <v>543</v>
      </c>
      <c r="G92" s="110">
        <v>40919</v>
      </c>
      <c r="H92" s="112" t="s">
        <v>620</v>
      </c>
    </row>
    <row r="93" spans="1:8" ht="17.399999999999999" x14ac:dyDescent="0.35">
      <c r="A93" s="110" t="s">
        <v>146</v>
      </c>
      <c r="B93" s="110" t="s">
        <v>167</v>
      </c>
      <c r="C93" s="110" t="s">
        <v>0</v>
      </c>
      <c r="D93" s="110">
        <v>10</v>
      </c>
      <c r="E93" s="115"/>
      <c r="F93" s="110" t="s">
        <v>543</v>
      </c>
      <c r="G93" s="110">
        <v>49539</v>
      </c>
      <c r="H93" s="112" t="s">
        <v>621</v>
      </c>
    </row>
    <row r="94" spans="1:8" ht="17.399999999999999" x14ac:dyDescent="0.35">
      <c r="A94" s="110" t="s">
        <v>146</v>
      </c>
      <c r="B94" s="110" t="s">
        <v>152</v>
      </c>
      <c r="C94" s="110" t="s">
        <v>0</v>
      </c>
      <c r="D94" s="110">
        <v>5</v>
      </c>
      <c r="E94" s="114"/>
      <c r="F94" s="110" t="s">
        <v>543</v>
      </c>
      <c r="G94" s="110">
        <v>49284</v>
      </c>
      <c r="H94" s="112" t="s">
        <v>622</v>
      </c>
    </row>
    <row r="95" spans="1:8" ht="17.399999999999999" x14ac:dyDescent="0.35">
      <c r="A95" s="110" t="s">
        <v>146</v>
      </c>
      <c r="B95" s="110" t="s">
        <v>149</v>
      </c>
      <c r="C95" s="110" t="s">
        <v>0</v>
      </c>
      <c r="D95" s="110">
        <v>5</v>
      </c>
      <c r="E95" s="114"/>
      <c r="F95" s="110" t="s">
        <v>543</v>
      </c>
      <c r="G95" s="110">
        <v>48923</v>
      </c>
      <c r="H95" s="112" t="s">
        <v>623</v>
      </c>
    </row>
    <row r="96" spans="1:8" ht="17.399999999999999" x14ac:dyDescent="0.35">
      <c r="A96" s="110" t="s">
        <v>146</v>
      </c>
      <c r="B96" s="110" t="s">
        <v>148</v>
      </c>
      <c r="C96" s="110" t="s">
        <v>0</v>
      </c>
      <c r="D96" s="110">
        <v>3</v>
      </c>
      <c r="E96" s="114"/>
      <c r="F96" s="110" t="s">
        <v>543</v>
      </c>
      <c r="G96" s="110">
        <v>40649</v>
      </c>
      <c r="H96" s="112" t="s">
        <v>624</v>
      </c>
    </row>
    <row r="97" spans="1:8" ht="17.399999999999999" x14ac:dyDescent="0.35">
      <c r="A97" s="110" t="s">
        <v>146</v>
      </c>
      <c r="B97" s="110" t="s">
        <v>160</v>
      </c>
      <c r="C97" s="110" t="s">
        <v>0</v>
      </c>
      <c r="D97" s="110">
        <v>5</v>
      </c>
      <c r="E97" s="115"/>
      <c r="F97" s="110" t="s">
        <v>543</v>
      </c>
      <c r="G97" s="110">
        <v>41267</v>
      </c>
      <c r="H97" s="112" t="s">
        <v>625</v>
      </c>
    </row>
    <row r="98" spans="1:8" ht="17.399999999999999" x14ac:dyDescent="0.35">
      <c r="A98" s="110" t="s">
        <v>146</v>
      </c>
      <c r="B98" s="110" t="s">
        <v>166</v>
      </c>
      <c r="C98" s="110" t="s">
        <v>0</v>
      </c>
      <c r="D98" s="110">
        <v>3</v>
      </c>
      <c r="E98" s="114"/>
      <c r="F98" s="110" t="s">
        <v>543</v>
      </c>
      <c r="G98" s="110">
        <v>47290</v>
      </c>
      <c r="H98" s="112" t="s">
        <v>626</v>
      </c>
    </row>
    <row r="99" spans="1:8" ht="17.399999999999999" x14ac:dyDescent="0.35">
      <c r="A99" s="110" t="s">
        <v>146</v>
      </c>
      <c r="B99" s="110" t="s">
        <v>161</v>
      </c>
      <c r="C99" s="110" t="s">
        <v>0</v>
      </c>
      <c r="D99" s="110">
        <v>10</v>
      </c>
      <c r="E99" s="115"/>
      <c r="F99" s="110" t="s">
        <v>543</v>
      </c>
      <c r="G99" s="110">
        <v>44234</v>
      </c>
      <c r="H99" s="112" t="s">
        <v>627</v>
      </c>
    </row>
    <row r="100" spans="1:8" ht="17.399999999999999" x14ac:dyDescent="0.35">
      <c r="A100" s="110" t="s">
        <v>146</v>
      </c>
      <c r="B100" s="110" t="s">
        <v>147</v>
      </c>
      <c r="C100" s="110" t="s">
        <v>0</v>
      </c>
      <c r="D100" s="110">
        <v>10</v>
      </c>
      <c r="E100" s="115"/>
      <c r="F100" s="110" t="s">
        <v>543</v>
      </c>
      <c r="G100" s="110">
        <v>48740</v>
      </c>
      <c r="H100" s="112" t="s">
        <v>628</v>
      </c>
    </row>
    <row r="101" spans="1:8" ht="17.399999999999999" x14ac:dyDescent="0.35">
      <c r="A101" s="110" t="s">
        <v>97</v>
      </c>
      <c r="B101" s="110" t="s">
        <v>133</v>
      </c>
      <c r="C101" s="110" t="s">
        <v>0</v>
      </c>
      <c r="D101" s="110">
        <v>3</v>
      </c>
      <c r="E101" s="115"/>
      <c r="F101" s="116" t="s">
        <v>543</v>
      </c>
      <c r="G101" s="110">
        <v>48746</v>
      </c>
      <c r="H101" s="112" t="s">
        <v>629</v>
      </c>
    </row>
    <row r="102" spans="1:8" ht="17.399999999999999" x14ac:dyDescent="0.35">
      <c r="A102" s="110" t="s">
        <v>97</v>
      </c>
      <c r="B102" s="110" t="s">
        <v>132</v>
      </c>
      <c r="C102" s="110" t="s">
        <v>0</v>
      </c>
      <c r="D102" s="110">
        <v>1</v>
      </c>
      <c r="E102" s="115"/>
      <c r="F102" s="116" t="s">
        <v>543</v>
      </c>
      <c r="G102" s="110">
        <v>48568</v>
      </c>
      <c r="H102" s="112" t="s">
        <v>630</v>
      </c>
    </row>
    <row r="103" spans="1:8" ht="17.399999999999999" x14ac:dyDescent="0.35">
      <c r="A103" s="110" t="s">
        <v>97</v>
      </c>
      <c r="B103" s="110" t="s">
        <v>113</v>
      </c>
      <c r="C103" s="110" t="s">
        <v>0</v>
      </c>
      <c r="D103" s="110">
        <v>1</v>
      </c>
      <c r="E103" s="114"/>
      <c r="F103" s="116" t="s">
        <v>543</v>
      </c>
      <c r="G103" s="110">
        <v>44530</v>
      </c>
      <c r="H103" s="112" t="s">
        <v>631</v>
      </c>
    </row>
    <row r="104" spans="1:8" ht="17.399999999999999" x14ac:dyDescent="0.35">
      <c r="A104" s="110" t="s">
        <v>97</v>
      </c>
      <c r="B104" s="110" t="s">
        <v>139</v>
      </c>
      <c r="C104" s="110" t="s">
        <v>0</v>
      </c>
      <c r="D104" s="110">
        <v>5</v>
      </c>
      <c r="E104" s="115"/>
      <c r="F104" s="116" t="s">
        <v>543</v>
      </c>
      <c r="G104" s="110">
        <v>49421</v>
      </c>
      <c r="H104" s="112" t="s">
        <v>632</v>
      </c>
    </row>
    <row r="105" spans="1:8" ht="17.399999999999999" x14ac:dyDescent="0.35">
      <c r="A105" s="110" t="s">
        <v>97</v>
      </c>
      <c r="B105" s="110" t="s">
        <v>119</v>
      </c>
      <c r="C105" s="110" t="s">
        <v>0</v>
      </c>
      <c r="D105" s="110">
        <v>1</v>
      </c>
      <c r="E105" s="115"/>
      <c r="F105" s="116" t="s">
        <v>543</v>
      </c>
      <c r="G105" s="110">
        <v>45141</v>
      </c>
      <c r="H105" s="112" t="s">
        <v>633</v>
      </c>
    </row>
    <row r="106" spans="1:8" ht="17.399999999999999" x14ac:dyDescent="0.35">
      <c r="A106" s="110" t="s">
        <v>97</v>
      </c>
      <c r="B106" s="110" t="s">
        <v>127</v>
      </c>
      <c r="C106" s="110" t="s">
        <v>0</v>
      </c>
      <c r="D106" s="110">
        <v>5</v>
      </c>
      <c r="E106" s="115"/>
      <c r="F106" s="116" t="s">
        <v>543</v>
      </c>
      <c r="G106" s="110">
        <v>47455</v>
      </c>
      <c r="H106" s="112" t="s">
        <v>634</v>
      </c>
    </row>
    <row r="107" spans="1:8" ht="17.399999999999999" x14ac:dyDescent="0.35">
      <c r="A107" s="110" t="s">
        <v>97</v>
      </c>
      <c r="B107" s="110" t="s">
        <v>136</v>
      </c>
      <c r="C107" s="110" t="s">
        <v>0</v>
      </c>
      <c r="D107" s="110">
        <v>5</v>
      </c>
      <c r="E107" s="115"/>
      <c r="F107" s="116" t="s">
        <v>543</v>
      </c>
      <c r="G107" s="110">
        <v>48912</v>
      </c>
      <c r="H107" s="112" t="s">
        <v>635</v>
      </c>
    </row>
    <row r="108" spans="1:8" ht="17.399999999999999" x14ac:dyDescent="0.35">
      <c r="A108" s="110" t="s">
        <v>97</v>
      </c>
      <c r="B108" s="110" t="s">
        <v>134</v>
      </c>
      <c r="C108" s="110" t="s">
        <v>0</v>
      </c>
      <c r="D108" s="110">
        <v>5</v>
      </c>
      <c r="E108" s="114"/>
      <c r="F108" s="116" t="s">
        <v>543</v>
      </c>
      <c r="G108" s="110">
        <v>48753</v>
      </c>
      <c r="H108" s="112" t="s">
        <v>636</v>
      </c>
    </row>
    <row r="109" spans="1:8" ht="17.399999999999999" x14ac:dyDescent="0.35">
      <c r="A109" s="110" t="s">
        <v>97</v>
      </c>
      <c r="B109" s="110" t="s">
        <v>125</v>
      </c>
      <c r="C109" s="110" t="s">
        <v>0</v>
      </c>
      <c r="D109" s="110">
        <v>5</v>
      </c>
      <c r="E109" s="114"/>
      <c r="F109" s="116" t="s">
        <v>543</v>
      </c>
      <c r="G109" s="110">
        <v>47452</v>
      </c>
      <c r="H109" s="112" t="s">
        <v>637</v>
      </c>
    </row>
    <row r="110" spans="1:8" ht="17.399999999999999" x14ac:dyDescent="0.35">
      <c r="A110" s="110" t="s">
        <v>97</v>
      </c>
      <c r="B110" s="110" t="s">
        <v>126</v>
      </c>
      <c r="C110" s="110" t="s">
        <v>0</v>
      </c>
      <c r="D110" s="110">
        <v>5</v>
      </c>
      <c r="E110" s="115"/>
      <c r="F110" s="116" t="s">
        <v>543</v>
      </c>
      <c r="G110" s="110">
        <v>47453</v>
      </c>
      <c r="H110" s="112" t="s">
        <v>638</v>
      </c>
    </row>
    <row r="111" spans="1:8" ht="17.399999999999999" x14ac:dyDescent="0.35">
      <c r="A111" s="110" t="s">
        <v>97</v>
      </c>
      <c r="B111" s="110" t="s">
        <v>137</v>
      </c>
      <c r="C111" s="110" t="s">
        <v>0</v>
      </c>
      <c r="D111" s="110">
        <v>5</v>
      </c>
      <c r="E111" s="114"/>
      <c r="F111" s="116" t="s">
        <v>543</v>
      </c>
      <c r="G111" s="110">
        <v>48913</v>
      </c>
      <c r="H111" s="112" t="s">
        <v>639</v>
      </c>
    </row>
    <row r="112" spans="1:8" ht="17.399999999999999" x14ac:dyDescent="0.35">
      <c r="A112" s="110" t="s">
        <v>97</v>
      </c>
      <c r="B112" s="110" t="s">
        <v>124</v>
      </c>
      <c r="C112" s="110" t="s">
        <v>0</v>
      </c>
      <c r="D112" s="110">
        <v>5</v>
      </c>
      <c r="E112" s="114"/>
      <c r="F112" s="116" t="s">
        <v>543</v>
      </c>
      <c r="G112" s="110">
        <v>47416</v>
      </c>
      <c r="H112" s="112" t="s">
        <v>640</v>
      </c>
    </row>
    <row r="113" spans="1:8" ht="17.399999999999999" x14ac:dyDescent="0.35">
      <c r="A113" s="110" t="s">
        <v>97</v>
      </c>
      <c r="B113" s="110" t="s">
        <v>123</v>
      </c>
      <c r="C113" s="110" t="s">
        <v>0</v>
      </c>
      <c r="D113" s="110">
        <v>5</v>
      </c>
      <c r="E113" s="115"/>
      <c r="F113" s="116" t="s">
        <v>543</v>
      </c>
      <c r="G113" s="110">
        <v>47415</v>
      </c>
      <c r="H113" s="112" t="s">
        <v>641</v>
      </c>
    </row>
    <row r="114" spans="1:8" ht="17.399999999999999" x14ac:dyDescent="0.35">
      <c r="A114" s="110" t="s">
        <v>97</v>
      </c>
      <c r="B114" s="110" t="s">
        <v>106</v>
      </c>
      <c r="C114" s="110" t="s">
        <v>0</v>
      </c>
      <c r="D114" s="110">
        <v>1</v>
      </c>
      <c r="E114" s="114"/>
      <c r="F114" s="116" t="s">
        <v>543</v>
      </c>
      <c r="G114" s="110">
        <v>40632</v>
      </c>
      <c r="H114" s="112" t="s">
        <v>642</v>
      </c>
    </row>
    <row r="115" spans="1:8" ht="17.399999999999999" x14ac:dyDescent="0.35">
      <c r="A115" s="110" t="s">
        <v>97</v>
      </c>
      <c r="B115" s="110" t="s">
        <v>107</v>
      </c>
      <c r="C115" s="110" t="s">
        <v>0</v>
      </c>
      <c r="D115" s="110">
        <v>2</v>
      </c>
      <c r="E115" s="115"/>
      <c r="F115" s="116" t="s">
        <v>543</v>
      </c>
      <c r="G115" s="110">
        <v>40923</v>
      </c>
      <c r="H115" s="112" t="s">
        <v>643</v>
      </c>
    </row>
    <row r="116" spans="1:8" ht="17.399999999999999" x14ac:dyDescent="0.35">
      <c r="A116" s="110" t="s">
        <v>97</v>
      </c>
      <c r="B116" s="110" t="s">
        <v>112</v>
      </c>
      <c r="C116" s="110" t="s">
        <v>0</v>
      </c>
      <c r="D116" s="110">
        <v>3</v>
      </c>
      <c r="E116" s="115"/>
      <c r="F116" s="116" t="s">
        <v>543</v>
      </c>
      <c r="G116" s="110">
        <v>42871</v>
      </c>
      <c r="H116" s="112" t="s">
        <v>644</v>
      </c>
    </row>
    <row r="117" spans="1:8" ht="17.399999999999999" x14ac:dyDescent="0.35">
      <c r="A117" s="110" t="s">
        <v>97</v>
      </c>
      <c r="B117" s="110" t="s">
        <v>1</v>
      </c>
      <c r="C117" s="110" t="s">
        <v>0</v>
      </c>
      <c r="D117" s="110">
        <v>10</v>
      </c>
      <c r="E117" s="115"/>
      <c r="F117" s="116" t="s">
        <v>543</v>
      </c>
      <c r="G117" s="110">
        <v>45571</v>
      </c>
      <c r="H117" s="112" t="s">
        <v>551</v>
      </c>
    </row>
    <row r="118" spans="1:8" ht="17.399999999999999" x14ac:dyDescent="0.35">
      <c r="A118" s="110" t="s">
        <v>97</v>
      </c>
      <c r="B118" s="110" t="s">
        <v>116</v>
      </c>
      <c r="C118" s="110" t="s">
        <v>0</v>
      </c>
      <c r="D118" s="110">
        <v>10</v>
      </c>
      <c r="E118" s="115"/>
      <c r="F118" s="116" t="s">
        <v>543</v>
      </c>
      <c r="G118" s="110">
        <v>44726</v>
      </c>
      <c r="H118" s="112" t="s">
        <v>645</v>
      </c>
    </row>
    <row r="119" spans="1:8" ht="17.399999999999999" x14ac:dyDescent="0.35">
      <c r="A119" s="110" t="s">
        <v>97</v>
      </c>
      <c r="B119" s="110" t="s">
        <v>115</v>
      </c>
      <c r="C119" s="110" t="s">
        <v>0</v>
      </c>
      <c r="D119" s="110">
        <v>5</v>
      </c>
      <c r="E119" s="115"/>
      <c r="F119" s="116" t="s">
        <v>543</v>
      </c>
      <c r="G119" s="110">
        <v>44725</v>
      </c>
      <c r="H119" s="112" t="s">
        <v>646</v>
      </c>
    </row>
    <row r="120" spans="1:8" ht="17.399999999999999" x14ac:dyDescent="0.35">
      <c r="A120" s="110" t="s">
        <v>97</v>
      </c>
      <c r="B120" s="110" t="s">
        <v>114</v>
      </c>
      <c r="C120" s="110" t="s">
        <v>0</v>
      </c>
      <c r="D120" s="110">
        <v>5</v>
      </c>
      <c r="E120" s="115"/>
      <c r="F120" s="116" t="s">
        <v>543</v>
      </c>
      <c r="G120" s="110">
        <v>44724</v>
      </c>
      <c r="H120" s="112" t="s">
        <v>647</v>
      </c>
    </row>
    <row r="121" spans="1:8" ht="17.399999999999999" x14ac:dyDescent="0.35">
      <c r="A121" s="110" t="s">
        <v>97</v>
      </c>
      <c r="B121" s="110" t="s">
        <v>131</v>
      </c>
      <c r="C121" s="110" t="s">
        <v>0</v>
      </c>
      <c r="D121" s="110">
        <v>1</v>
      </c>
      <c r="E121" s="114"/>
      <c r="F121" s="116" t="s">
        <v>543</v>
      </c>
      <c r="G121" s="110">
        <v>48108</v>
      </c>
      <c r="H121" s="112" t="s">
        <v>648</v>
      </c>
    </row>
    <row r="122" spans="1:8" ht="17.399999999999999" x14ac:dyDescent="0.35">
      <c r="A122" s="110" t="s">
        <v>97</v>
      </c>
      <c r="B122" s="110" t="s">
        <v>138</v>
      </c>
      <c r="C122" s="110" t="s">
        <v>0</v>
      </c>
      <c r="D122" s="110">
        <v>3</v>
      </c>
      <c r="E122" s="114"/>
      <c r="F122" s="116" t="s">
        <v>543</v>
      </c>
      <c r="G122" s="110">
        <v>48927</v>
      </c>
      <c r="H122" s="112" t="s">
        <v>649</v>
      </c>
    </row>
    <row r="123" spans="1:8" ht="17.399999999999999" x14ac:dyDescent="0.35">
      <c r="A123" s="110" t="s">
        <v>97</v>
      </c>
      <c r="B123" s="110" t="s">
        <v>111</v>
      </c>
      <c r="C123" s="110" t="s">
        <v>0</v>
      </c>
      <c r="D123" s="110">
        <v>1</v>
      </c>
      <c r="E123" s="115"/>
      <c r="F123" s="116" t="s">
        <v>543</v>
      </c>
      <c r="G123" s="110">
        <v>48107</v>
      </c>
      <c r="H123" s="112" t="s">
        <v>650</v>
      </c>
    </row>
    <row r="124" spans="1:8" ht="17.399999999999999" x14ac:dyDescent="0.35">
      <c r="A124" s="110" t="s">
        <v>97</v>
      </c>
      <c r="B124" s="110" t="s">
        <v>110</v>
      </c>
      <c r="C124" s="110" t="s">
        <v>0</v>
      </c>
      <c r="D124" s="110">
        <v>1</v>
      </c>
      <c r="E124" s="115"/>
      <c r="F124" s="116" t="s">
        <v>543</v>
      </c>
      <c r="G124" s="110">
        <v>48106</v>
      </c>
      <c r="H124" s="112" t="s">
        <v>651</v>
      </c>
    </row>
    <row r="125" spans="1:8" ht="17.399999999999999" x14ac:dyDescent="0.35">
      <c r="A125" s="110" t="s">
        <v>97</v>
      </c>
      <c r="B125" s="110" t="s">
        <v>108</v>
      </c>
      <c r="C125" s="110" t="s">
        <v>0</v>
      </c>
      <c r="D125" s="110">
        <v>1</v>
      </c>
      <c r="E125" s="114"/>
      <c r="F125" s="116" t="s">
        <v>543</v>
      </c>
      <c r="G125" s="110">
        <v>42812</v>
      </c>
      <c r="H125" s="112" t="s">
        <v>652</v>
      </c>
    </row>
    <row r="126" spans="1:8" ht="17.399999999999999" x14ac:dyDescent="0.35">
      <c r="A126" s="110" t="s">
        <v>97</v>
      </c>
      <c r="B126" s="110" t="s">
        <v>143</v>
      </c>
      <c r="C126" s="110" t="s">
        <v>0</v>
      </c>
      <c r="D126" s="110">
        <v>3</v>
      </c>
      <c r="E126" s="115"/>
      <c r="F126" s="116" t="s">
        <v>543</v>
      </c>
      <c r="G126" s="110">
        <v>49819</v>
      </c>
      <c r="H126" s="112" t="s">
        <v>653</v>
      </c>
    </row>
    <row r="127" spans="1:8" ht="17.399999999999999" x14ac:dyDescent="0.35">
      <c r="A127" s="110" t="s">
        <v>97</v>
      </c>
      <c r="B127" s="110" t="s">
        <v>118</v>
      </c>
      <c r="C127" s="110" t="s">
        <v>0</v>
      </c>
      <c r="D127" s="110">
        <v>10</v>
      </c>
      <c r="E127" s="115"/>
      <c r="F127" s="116" t="s">
        <v>543</v>
      </c>
      <c r="G127" s="110">
        <v>40089</v>
      </c>
      <c r="H127" s="112" t="s">
        <v>654</v>
      </c>
    </row>
    <row r="128" spans="1:8" ht="17.399999999999999" x14ac:dyDescent="0.35">
      <c r="A128" s="110" t="s">
        <v>97</v>
      </c>
      <c r="B128" s="110" t="s">
        <v>101</v>
      </c>
      <c r="C128" s="110" t="s">
        <v>0</v>
      </c>
      <c r="D128" s="110">
        <v>10</v>
      </c>
      <c r="E128" s="114"/>
      <c r="F128" s="116" t="s">
        <v>543</v>
      </c>
      <c r="G128" s="110">
        <v>40088</v>
      </c>
      <c r="H128" s="112" t="s">
        <v>655</v>
      </c>
    </row>
    <row r="129" spans="1:8" ht="17.399999999999999" x14ac:dyDescent="0.35">
      <c r="A129" s="110" t="s">
        <v>97</v>
      </c>
      <c r="B129" s="110" t="s">
        <v>102</v>
      </c>
      <c r="C129" s="110" t="s">
        <v>0</v>
      </c>
      <c r="D129" s="110">
        <v>10</v>
      </c>
      <c r="E129" s="115"/>
      <c r="F129" s="116" t="s">
        <v>543</v>
      </c>
      <c r="G129" s="110">
        <v>40091</v>
      </c>
      <c r="H129" s="112" t="s">
        <v>656</v>
      </c>
    </row>
    <row r="130" spans="1:8" ht="17.399999999999999" x14ac:dyDescent="0.35">
      <c r="A130" s="110" t="s">
        <v>97</v>
      </c>
      <c r="B130" s="110" t="s">
        <v>141</v>
      </c>
      <c r="C130" s="110" t="s">
        <v>0</v>
      </c>
      <c r="D130" s="110">
        <v>5</v>
      </c>
      <c r="E130" s="115"/>
      <c r="F130" s="116" t="s">
        <v>543</v>
      </c>
      <c r="G130" s="110">
        <v>49625</v>
      </c>
      <c r="H130" s="112" t="s">
        <v>657</v>
      </c>
    </row>
    <row r="131" spans="1:8" ht="17.399999999999999" x14ac:dyDescent="0.35">
      <c r="A131" s="110" t="s">
        <v>97</v>
      </c>
      <c r="B131" s="110" t="s">
        <v>103</v>
      </c>
      <c r="C131" s="110" t="s">
        <v>0</v>
      </c>
      <c r="D131" s="110">
        <v>5</v>
      </c>
      <c r="E131" s="115"/>
      <c r="F131" s="116" t="s">
        <v>543</v>
      </c>
      <c r="G131" s="110">
        <v>40098</v>
      </c>
      <c r="H131" s="112" t="s">
        <v>658</v>
      </c>
    </row>
    <row r="132" spans="1:8" ht="17.399999999999999" x14ac:dyDescent="0.35">
      <c r="A132" s="110" t="s">
        <v>97</v>
      </c>
      <c r="B132" s="110" t="s">
        <v>117</v>
      </c>
      <c r="C132" s="110" t="s">
        <v>0</v>
      </c>
      <c r="D132" s="110">
        <v>3</v>
      </c>
      <c r="E132" s="115"/>
      <c r="F132" s="116" t="s">
        <v>543</v>
      </c>
      <c r="G132" s="110">
        <v>45118</v>
      </c>
      <c r="H132" s="112" t="s">
        <v>659</v>
      </c>
    </row>
    <row r="133" spans="1:8" ht="17.399999999999999" x14ac:dyDescent="0.35">
      <c r="A133" s="110" t="s">
        <v>97</v>
      </c>
      <c r="B133" s="110" t="s">
        <v>130</v>
      </c>
      <c r="C133" s="110" t="s">
        <v>0</v>
      </c>
      <c r="D133" s="110">
        <v>2</v>
      </c>
      <c r="E133" s="115"/>
      <c r="F133" s="116" t="s">
        <v>543</v>
      </c>
      <c r="G133" s="110">
        <v>47942</v>
      </c>
      <c r="H133" s="112" t="s">
        <v>660</v>
      </c>
    </row>
    <row r="134" spans="1:8" ht="17.399999999999999" x14ac:dyDescent="0.35">
      <c r="A134" s="110" t="s">
        <v>97</v>
      </c>
      <c r="B134" s="110" t="s">
        <v>100</v>
      </c>
      <c r="C134" s="110" t="s">
        <v>0</v>
      </c>
      <c r="D134" s="110">
        <v>10</v>
      </c>
      <c r="E134" s="115"/>
      <c r="F134" s="116" t="s">
        <v>543</v>
      </c>
      <c r="G134" s="110">
        <v>49065</v>
      </c>
      <c r="H134" s="112" t="s">
        <v>661</v>
      </c>
    </row>
    <row r="135" spans="1:8" ht="17.399999999999999" x14ac:dyDescent="0.35">
      <c r="A135" s="110" t="s">
        <v>97</v>
      </c>
      <c r="B135" s="110" t="s">
        <v>99</v>
      </c>
      <c r="C135" s="110" t="s">
        <v>0</v>
      </c>
      <c r="D135" s="110">
        <v>10</v>
      </c>
      <c r="E135" s="115"/>
      <c r="F135" s="116" t="s">
        <v>543</v>
      </c>
      <c r="G135" s="110">
        <v>49063</v>
      </c>
      <c r="H135" s="112" t="s">
        <v>662</v>
      </c>
    </row>
    <row r="136" spans="1:8" ht="17.399999999999999" x14ac:dyDescent="0.35">
      <c r="A136" s="110" t="s">
        <v>97</v>
      </c>
      <c r="B136" s="110" t="s">
        <v>98</v>
      </c>
      <c r="C136" s="110" t="s">
        <v>0</v>
      </c>
      <c r="D136" s="110">
        <v>10</v>
      </c>
      <c r="E136" s="115"/>
      <c r="F136" s="116" t="s">
        <v>543</v>
      </c>
      <c r="G136" s="110">
        <v>49064</v>
      </c>
      <c r="H136" s="112" t="s">
        <v>663</v>
      </c>
    </row>
    <row r="137" spans="1:8" ht="17.399999999999999" x14ac:dyDescent="0.35">
      <c r="A137" s="110" t="s">
        <v>97</v>
      </c>
      <c r="B137" s="110" t="s">
        <v>145</v>
      </c>
      <c r="C137" s="110" t="s">
        <v>0</v>
      </c>
      <c r="D137" s="110">
        <v>5</v>
      </c>
      <c r="E137" s="115"/>
      <c r="F137" s="116" t="s">
        <v>543</v>
      </c>
      <c r="G137" s="110">
        <v>49876</v>
      </c>
      <c r="H137" s="112" t="s">
        <v>664</v>
      </c>
    </row>
    <row r="138" spans="1:8" ht="17.399999999999999" x14ac:dyDescent="0.35">
      <c r="A138" s="110" t="s">
        <v>97</v>
      </c>
      <c r="B138" s="110" t="s">
        <v>140</v>
      </c>
      <c r="C138" s="110" t="s">
        <v>0</v>
      </c>
      <c r="D138" s="110">
        <v>2</v>
      </c>
      <c r="E138" s="115"/>
      <c r="F138" s="116" t="s">
        <v>543</v>
      </c>
      <c r="G138" s="110">
        <v>49497</v>
      </c>
      <c r="H138" s="112" t="s">
        <v>665</v>
      </c>
    </row>
    <row r="139" spans="1:8" ht="17.399999999999999" x14ac:dyDescent="0.35">
      <c r="A139" s="110" t="s">
        <v>97</v>
      </c>
      <c r="B139" s="110" t="s">
        <v>129</v>
      </c>
      <c r="C139" s="110" t="s">
        <v>0</v>
      </c>
      <c r="D139" s="110">
        <v>4</v>
      </c>
      <c r="E139" s="114"/>
      <c r="F139" s="116" t="s">
        <v>543</v>
      </c>
      <c r="G139" s="110">
        <v>47905</v>
      </c>
      <c r="H139" s="112" t="s">
        <v>666</v>
      </c>
    </row>
    <row r="140" spans="1:8" ht="17.399999999999999" x14ac:dyDescent="0.35">
      <c r="A140" s="110" t="s">
        <v>97</v>
      </c>
      <c r="B140" s="110" t="s">
        <v>122</v>
      </c>
      <c r="C140" s="110" t="s">
        <v>0</v>
      </c>
      <c r="D140" s="110">
        <v>2</v>
      </c>
      <c r="E140" s="115"/>
      <c r="F140" s="116" t="s">
        <v>543</v>
      </c>
      <c r="G140" s="110">
        <v>47364</v>
      </c>
      <c r="H140" s="112" t="s">
        <v>667</v>
      </c>
    </row>
    <row r="141" spans="1:8" ht="17.399999999999999" x14ac:dyDescent="0.35">
      <c r="A141" s="110" t="s">
        <v>97</v>
      </c>
      <c r="B141" s="110" t="s">
        <v>109</v>
      </c>
      <c r="C141" s="110" t="s">
        <v>0</v>
      </c>
      <c r="D141" s="110">
        <v>1</v>
      </c>
      <c r="E141" s="114"/>
      <c r="F141" s="116" t="s">
        <v>543</v>
      </c>
      <c r="G141" s="110">
        <v>42870</v>
      </c>
      <c r="H141" s="112" t="s">
        <v>668</v>
      </c>
    </row>
    <row r="142" spans="1:8" ht="17.399999999999999" x14ac:dyDescent="0.35">
      <c r="A142" s="110" t="s">
        <v>97</v>
      </c>
      <c r="B142" s="110" t="s">
        <v>142</v>
      </c>
      <c r="C142" s="110" t="s">
        <v>0</v>
      </c>
      <c r="D142" s="110">
        <v>5</v>
      </c>
      <c r="E142" s="114"/>
      <c r="F142" s="116" t="s">
        <v>543</v>
      </c>
      <c r="G142" s="110">
        <v>49626</v>
      </c>
      <c r="H142" s="112" t="s">
        <v>669</v>
      </c>
    </row>
    <row r="143" spans="1:8" ht="17.399999999999999" x14ac:dyDescent="0.35">
      <c r="A143" s="110" t="s">
        <v>97</v>
      </c>
      <c r="B143" s="110" t="s">
        <v>135</v>
      </c>
      <c r="C143" s="110" t="s">
        <v>0</v>
      </c>
      <c r="D143" s="110">
        <v>5</v>
      </c>
      <c r="E143" s="114"/>
      <c r="F143" s="116" t="s">
        <v>543</v>
      </c>
      <c r="G143" s="110">
        <v>48882</v>
      </c>
      <c r="H143" s="112" t="s">
        <v>670</v>
      </c>
    </row>
    <row r="144" spans="1:8" ht="17.399999999999999" x14ac:dyDescent="0.35">
      <c r="A144" s="110" t="s">
        <v>97</v>
      </c>
      <c r="B144" s="110" t="s">
        <v>104</v>
      </c>
      <c r="C144" s="110" t="s">
        <v>0</v>
      </c>
      <c r="D144" s="110">
        <v>5</v>
      </c>
      <c r="E144" s="115"/>
      <c r="F144" s="116" t="s">
        <v>543</v>
      </c>
      <c r="G144" s="110">
        <v>40105</v>
      </c>
      <c r="H144" s="112" t="s">
        <v>671</v>
      </c>
    </row>
    <row r="145" spans="1:8" ht="17.399999999999999" x14ac:dyDescent="0.35">
      <c r="A145" s="110" t="s">
        <v>97</v>
      </c>
      <c r="B145" s="110" t="s">
        <v>105</v>
      </c>
      <c r="C145" s="110" t="s">
        <v>0</v>
      </c>
      <c r="D145" s="110">
        <v>10</v>
      </c>
      <c r="E145" s="115"/>
      <c r="F145" s="116" t="s">
        <v>543</v>
      </c>
      <c r="G145" s="110">
        <v>40107</v>
      </c>
      <c r="H145" s="112" t="s">
        <v>672</v>
      </c>
    </row>
    <row r="146" spans="1:8" ht="17.399999999999999" x14ac:dyDescent="0.35">
      <c r="A146" s="110" t="s">
        <v>97</v>
      </c>
      <c r="B146" s="110" t="s">
        <v>121</v>
      </c>
      <c r="C146" s="110" t="s">
        <v>0</v>
      </c>
      <c r="D146" s="110">
        <v>5</v>
      </c>
      <c r="E146" s="115"/>
      <c r="F146" s="116" t="s">
        <v>543</v>
      </c>
      <c r="G146" s="110">
        <v>47137</v>
      </c>
      <c r="H146" s="112" t="s">
        <v>673</v>
      </c>
    </row>
    <row r="147" spans="1:8" ht="17.399999999999999" x14ac:dyDescent="0.35">
      <c r="A147" s="110" t="s">
        <v>97</v>
      </c>
      <c r="B147" s="110" t="s">
        <v>144</v>
      </c>
      <c r="C147" s="110" t="s">
        <v>0</v>
      </c>
      <c r="D147" s="110">
        <v>2</v>
      </c>
      <c r="E147" s="114"/>
      <c r="F147" s="116" t="s">
        <v>543</v>
      </c>
      <c r="G147" s="110">
        <v>49820</v>
      </c>
      <c r="H147" s="112" t="s">
        <v>674</v>
      </c>
    </row>
    <row r="148" spans="1:8" ht="17.399999999999999" x14ac:dyDescent="0.35">
      <c r="A148" s="110" t="s">
        <v>97</v>
      </c>
      <c r="B148" s="110" t="s">
        <v>120</v>
      </c>
      <c r="C148" s="110" t="s">
        <v>0</v>
      </c>
      <c r="D148" s="110">
        <v>2</v>
      </c>
      <c r="E148" s="115"/>
      <c r="F148" s="116" t="s">
        <v>543</v>
      </c>
      <c r="G148" s="110">
        <v>47136</v>
      </c>
      <c r="H148" s="112" t="s">
        <v>575</v>
      </c>
    </row>
    <row r="149" spans="1:8" ht="17.399999999999999" x14ac:dyDescent="0.35">
      <c r="A149" s="110" t="s">
        <v>97</v>
      </c>
      <c r="B149" s="110" t="s">
        <v>128</v>
      </c>
      <c r="C149" s="110" t="s">
        <v>0</v>
      </c>
      <c r="D149" s="110">
        <v>1</v>
      </c>
      <c r="E149" s="115"/>
      <c r="F149" s="116" t="s">
        <v>543</v>
      </c>
      <c r="G149" s="110">
        <v>47796</v>
      </c>
      <c r="H149" s="112" t="s">
        <v>675</v>
      </c>
    </row>
    <row r="150" spans="1:8" ht="17.399999999999999" x14ac:dyDescent="0.35">
      <c r="A150" s="110" t="s">
        <v>86</v>
      </c>
      <c r="B150" s="110" t="s">
        <v>90</v>
      </c>
      <c r="C150" s="110" t="s">
        <v>0</v>
      </c>
      <c r="D150" s="110">
        <v>2</v>
      </c>
      <c r="E150" s="115"/>
      <c r="F150" s="116" t="s">
        <v>543</v>
      </c>
      <c r="G150" s="110">
        <v>47381</v>
      </c>
      <c r="H150" s="112" t="s">
        <v>676</v>
      </c>
    </row>
    <row r="151" spans="1:8" ht="17.399999999999999" x14ac:dyDescent="0.35">
      <c r="A151" s="110" t="s">
        <v>86</v>
      </c>
      <c r="B151" s="110" t="s">
        <v>89</v>
      </c>
      <c r="C151" s="110" t="s">
        <v>0</v>
      </c>
      <c r="D151" s="110">
        <v>2</v>
      </c>
      <c r="E151" s="114"/>
      <c r="F151" s="116" t="s">
        <v>543</v>
      </c>
      <c r="G151" s="110">
        <v>45969</v>
      </c>
      <c r="H151" s="112" t="s">
        <v>677</v>
      </c>
    </row>
    <row r="152" spans="1:8" ht="17.399999999999999" x14ac:dyDescent="0.35">
      <c r="A152" s="110" t="s">
        <v>86</v>
      </c>
      <c r="B152" s="110" t="s">
        <v>87</v>
      </c>
      <c r="C152" s="110" t="s">
        <v>0</v>
      </c>
      <c r="D152" s="110">
        <v>2</v>
      </c>
      <c r="E152" s="114"/>
      <c r="F152" s="116" t="s">
        <v>543</v>
      </c>
      <c r="G152" s="110">
        <v>45964</v>
      </c>
      <c r="H152" s="112" t="s">
        <v>678</v>
      </c>
    </row>
    <row r="153" spans="1:8" ht="17.399999999999999" x14ac:dyDescent="0.35">
      <c r="A153" s="110" t="s">
        <v>86</v>
      </c>
      <c r="B153" s="110" t="s">
        <v>1</v>
      </c>
      <c r="C153" s="110" t="s">
        <v>0</v>
      </c>
      <c r="D153" s="110">
        <v>10</v>
      </c>
      <c r="E153" s="115"/>
      <c r="F153" s="116" t="s">
        <v>543</v>
      </c>
      <c r="G153" s="110">
        <v>45571</v>
      </c>
      <c r="H153" s="112" t="s">
        <v>551</v>
      </c>
    </row>
    <row r="154" spans="1:8" ht="17.399999999999999" x14ac:dyDescent="0.35">
      <c r="A154" s="110" t="s">
        <v>86</v>
      </c>
      <c r="B154" s="110" t="s">
        <v>91</v>
      </c>
      <c r="C154" s="110" t="s">
        <v>0</v>
      </c>
      <c r="D154" s="110">
        <v>2</v>
      </c>
      <c r="E154" s="115"/>
      <c r="F154" s="116" t="s">
        <v>543</v>
      </c>
      <c r="G154" s="110">
        <v>48325</v>
      </c>
      <c r="H154" s="112" t="s">
        <v>679</v>
      </c>
    </row>
    <row r="155" spans="1:8" ht="17.399999999999999" x14ac:dyDescent="0.35">
      <c r="A155" s="110" t="s">
        <v>86</v>
      </c>
      <c r="B155" s="110" t="s">
        <v>93</v>
      </c>
      <c r="C155" s="110" t="s">
        <v>0</v>
      </c>
      <c r="D155" s="110">
        <v>2</v>
      </c>
      <c r="E155" s="115"/>
      <c r="F155" s="116" t="s">
        <v>543</v>
      </c>
      <c r="G155" s="110">
        <v>49990</v>
      </c>
      <c r="H155" s="112" t="s">
        <v>680</v>
      </c>
    </row>
    <row r="156" spans="1:8" ht="17.399999999999999" x14ac:dyDescent="0.35">
      <c r="A156" s="110" t="s">
        <v>86</v>
      </c>
      <c r="B156" s="110" t="s">
        <v>94</v>
      </c>
      <c r="C156" s="110" t="s">
        <v>0</v>
      </c>
      <c r="D156" s="110">
        <v>1</v>
      </c>
      <c r="E156" s="115"/>
      <c r="F156" s="116" t="s">
        <v>543</v>
      </c>
      <c r="G156" s="110">
        <v>21058</v>
      </c>
      <c r="H156" s="112" t="s">
        <v>681</v>
      </c>
    </row>
    <row r="157" spans="1:8" ht="17.399999999999999" x14ac:dyDescent="0.35">
      <c r="A157" s="110" t="s">
        <v>86</v>
      </c>
      <c r="B157" s="110" t="s">
        <v>88</v>
      </c>
      <c r="C157" s="110" t="s">
        <v>0</v>
      </c>
      <c r="D157" s="110">
        <v>2</v>
      </c>
      <c r="E157" s="115"/>
      <c r="F157" s="116" t="s">
        <v>543</v>
      </c>
      <c r="G157" s="110">
        <v>45965</v>
      </c>
      <c r="H157" s="112" t="s">
        <v>682</v>
      </c>
    </row>
    <row r="158" spans="1:8" ht="17.399999999999999" x14ac:dyDescent="0.35">
      <c r="A158" s="110" t="s">
        <v>86</v>
      </c>
      <c r="B158" s="110" t="s">
        <v>95</v>
      </c>
      <c r="C158" s="110" t="s">
        <v>0</v>
      </c>
      <c r="D158" s="110">
        <v>2</v>
      </c>
      <c r="E158" s="114"/>
      <c r="F158" s="116" t="s">
        <v>543</v>
      </c>
      <c r="G158" s="110">
        <v>21096</v>
      </c>
      <c r="H158" s="112" t="s">
        <v>683</v>
      </c>
    </row>
    <row r="159" spans="1:8" ht="17.399999999999999" x14ac:dyDescent="0.35">
      <c r="A159" s="110" t="s">
        <v>86</v>
      </c>
      <c r="B159" s="110" t="s">
        <v>96</v>
      </c>
      <c r="C159" s="110" t="s">
        <v>0</v>
      </c>
      <c r="D159" s="110">
        <v>2</v>
      </c>
      <c r="E159" s="115"/>
      <c r="F159" s="116" t="s">
        <v>543</v>
      </c>
      <c r="G159" s="110">
        <v>21097</v>
      </c>
      <c r="H159" s="112" t="s">
        <v>684</v>
      </c>
    </row>
    <row r="160" spans="1:8" ht="17.399999999999999" x14ac:dyDescent="0.35">
      <c r="A160" s="110" t="s">
        <v>86</v>
      </c>
      <c r="B160" s="110" t="s">
        <v>92</v>
      </c>
      <c r="C160" s="110" t="s">
        <v>0</v>
      </c>
      <c r="D160" s="110">
        <v>2</v>
      </c>
      <c r="E160" s="115"/>
      <c r="F160" s="116" t="s">
        <v>543</v>
      </c>
      <c r="G160" s="110">
        <v>40427</v>
      </c>
      <c r="H160" s="112" t="s">
        <v>685</v>
      </c>
    </row>
    <row r="161" spans="1:8" ht="17.399999999999999" x14ac:dyDescent="0.35">
      <c r="A161" s="110" t="s">
        <v>65</v>
      </c>
      <c r="B161" s="110" t="s">
        <v>81</v>
      </c>
      <c r="C161" s="110" t="s">
        <v>0</v>
      </c>
      <c r="D161" s="110">
        <v>2</v>
      </c>
      <c r="E161" s="114"/>
      <c r="F161" s="116" t="s">
        <v>543</v>
      </c>
      <c r="G161" s="110">
        <v>48390</v>
      </c>
      <c r="H161" s="112" t="s">
        <v>686</v>
      </c>
    </row>
    <row r="162" spans="1:8" ht="17.399999999999999" x14ac:dyDescent="0.35">
      <c r="A162" s="110" t="s">
        <v>65</v>
      </c>
      <c r="B162" s="110" t="s">
        <v>77</v>
      </c>
      <c r="C162" s="110" t="s">
        <v>0</v>
      </c>
      <c r="D162" s="110">
        <v>20</v>
      </c>
      <c r="E162" s="115"/>
      <c r="F162" s="116" t="s">
        <v>543</v>
      </c>
      <c r="G162" s="110">
        <v>47690</v>
      </c>
      <c r="H162" s="112" t="s">
        <v>687</v>
      </c>
    </row>
    <row r="163" spans="1:8" ht="17.399999999999999" x14ac:dyDescent="0.35">
      <c r="A163" s="110" t="s">
        <v>65</v>
      </c>
      <c r="B163" s="110" t="s">
        <v>83</v>
      </c>
      <c r="C163" s="110" t="s">
        <v>0</v>
      </c>
      <c r="D163" s="110">
        <v>3</v>
      </c>
      <c r="E163" s="115"/>
      <c r="F163" s="116" t="s">
        <v>543</v>
      </c>
      <c r="G163" s="110">
        <v>48734</v>
      </c>
      <c r="H163" s="112" t="s">
        <v>688</v>
      </c>
    </row>
    <row r="164" spans="1:8" ht="17.399999999999999" x14ac:dyDescent="0.35">
      <c r="A164" s="110" t="s">
        <v>65</v>
      </c>
      <c r="B164" s="110" t="s">
        <v>80</v>
      </c>
      <c r="C164" s="110" t="s">
        <v>0</v>
      </c>
      <c r="D164" s="110">
        <v>3</v>
      </c>
      <c r="E164" s="114"/>
      <c r="F164" s="116" t="s">
        <v>543</v>
      </c>
      <c r="G164" s="110">
        <v>48384</v>
      </c>
      <c r="H164" s="112" t="s">
        <v>689</v>
      </c>
    </row>
    <row r="165" spans="1:8" ht="17.399999999999999" x14ac:dyDescent="0.35">
      <c r="A165" s="110" t="s">
        <v>65</v>
      </c>
      <c r="B165" s="110" t="s">
        <v>70</v>
      </c>
      <c r="C165" s="110" t="s">
        <v>0</v>
      </c>
      <c r="D165" s="110">
        <v>3</v>
      </c>
      <c r="E165" s="115"/>
      <c r="F165" s="116" t="s">
        <v>543</v>
      </c>
      <c r="G165" s="110">
        <v>40142</v>
      </c>
      <c r="H165" s="112" t="s">
        <v>690</v>
      </c>
    </row>
    <row r="166" spans="1:8" ht="17.399999999999999" x14ac:dyDescent="0.35">
      <c r="A166" s="110" t="s">
        <v>65</v>
      </c>
      <c r="B166" s="110" t="s">
        <v>82</v>
      </c>
      <c r="C166" s="110" t="s">
        <v>0</v>
      </c>
      <c r="D166" s="110">
        <v>5</v>
      </c>
      <c r="E166" s="114"/>
      <c r="F166" s="116" t="s">
        <v>543</v>
      </c>
      <c r="G166" s="110">
        <v>48430</v>
      </c>
      <c r="H166" s="112" t="s">
        <v>691</v>
      </c>
    </row>
    <row r="167" spans="1:8" ht="17.399999999999999" x14ac:dyDescent="0.35">
      <c r="A167" s="110" t="s">
        <v>65</v>
      </c>
      <c r="B167" s="110" t="s">
        <v>1</v>
      </c>
      <c r="C167" s="110" t="s">
        <v>0</v>
      </c>
      <c r="D167" s="110">
        <v>10</v>
      </c>
      <c r="E167" s="114"/>
      <c r="F167" s="116" t="s">
        <v>543</v>
      </c>
      <c r="G167" s="110">
        <v>45571</v>
      </c>
      <c r="H167" s="112" t="s">
        <v>551</v>
      </c>
    </row>
    <row r="168" spans="1:8" ht="17.399999999999999" x14ac:dyDescent="0.35">
      <c r="A168" s="110" t="s">
        <v>65</v>
      </c>
      <c r="B168" s="110" t="s">
        <v>78</v>
      </c>
      <c r="C168" s="110" t="s">
        <v>0</v>
      </c>
      <c r="D168" s="110">
        <v>15</v>
      </c>
      <c r="E168" s="114"/>
      <c r="F168" s="116" t="s">
        <v>543</v>
      </c>
      <c r="G168" s="110">
        <v>47803</v>
      </c>
      <c r="H168" s="112" t="s">
        <v>692</v>
      </c>
    </row>
    <row r="169" spans="1:8" ht="17.399999999999999" x14ac:dyDescent="0.35">
      <c r="A169" s="110" t="s">
        <v>65</v>
      </c>
      <c r="B169" s="110" t="s">
        <v>69</v>
      </c>
      <c r="C169" s="110" t="s">
        <v>0</v>
      </c>
      <c r="D169" s="110">
        <v>2</v>
      </c>
      <c r="E169" s="115"/>
      <c r="F169" s="116" t="s">
        <v>543</v>
      </c>
      <c r="G169" s="110">
        <v>40138</v>
      </c>
      <c r="H169" s="112" t="s">
        <v>693</v>
      </c>
    </row>
    <row r="170" spans="1:8" ht="17.399999999999999" x14ac:dyDescent="0.35">
      <c r="A170" s="110" t="s">
        <v>65</v>
      </c>
      <c r="B170" s="110" t="s">
        <v>73</v>
      </c>
      <c r="C170" s="110" t="s">
        <v>0</v>
      </c>
      <c r="D170" s="110">
        <v>5</v>
      </c>
      <c r="E170" s="115"/>
      <c r="F170" s="116" t="s">
        <v>543</v>
      </c>
      <c r="G170" s="110">
        <v>44274</v>
      </c>
      <c r="H170" s="112" t="s">
        <v>694</v>
      </c>
    </row>
    <row r="171" spans="1:8" ht="17.399999999999999" x14ac:dyDescent="0.35">
      <c r="A171" s="110" t="s">
        <v>65</v>
      </c>
      <c r="B171" s="110" t="s">
        <v>74</v>
      </c>
      <c r="C171" s="110" t="s">
        <v>0</v>
      </c>
      <c r="D171" s="110">
        <v>4</v>
      </c>
      <c r="E171" s="114"/>
      <c r="F171" s="116" t="s">
        <v>543</v>
      </c>
      <c r="G171" s="110">
        <v>44627</v>
      </c>
      <c r="H171" s="112" t="s">
        <v>695</v>
      </c>
    </row>
    <row r="172" spans="1:8" ht="17.399999999999999" x14ac:dyDescent="0.35">
      <c r="A172" s="110" t="s">
        <v>65</v>
      </c>
      <c r="B172" s="110" t="s">
        <v>79</v>
      </c>
      <c r="C172" s="110" t="s">
        <v>0</v>
      </c>
      <c r="D172" s="110">
        <v>3</v>
      </c>
      <c r="E172" s="115"/>
      <c r="F172" s="116" t="s">
        <v>543</v>
      </c>
      <c r="G172" s="110">
        <v>47981</v>
      </c>
      <c r="H172" s="112" t="s">
        <v>696</v>
      </c>
    </row>
    <row r="173" spans="1:8" ht="17.399999999999999" x14ac:dyDescent="0.35">
      <c r="A173" s="110" t="s">
        <v>65</v>
      </c>
      <c r="B173" s="110" t="s">
        <v>75</v>
      </c>
      <c r="C173" s="110" t="s">
        <v>0</v>
      </c>
      <c r="D173" s="110">
        <v>3</v>
      </c>
      <c r="E173" s="115"/>
      <c r="F173" s="116" t="s">
        <v>543</v>
      </c>
      <c r="G173" s="110">
        <v>44859</v>
      </c>
      <c r="H173" s="112" t="s">
        <v>697</v>
      </c>
    </row>
    <row r="174" spans="1:8" ht="17.399999999999999" x14ac:dyDescent="0.35">
      <c r="A174" s="110" t="s">
        <v>65</v>
      </c>
      <c r="B174" s="110" t="s">
        <v>68</v>
      </c>
      <c r="C174" s="110" t="s">
        <v>0</v>
      </c>
      <c r="D174" s="110">
        <v>15</v>
      </c>
      <c r="E174" s="115"/>
      <c r="F174" s="116" t="s">
        <v>543</v>
      </c>
      <c r="G174" s="110">
        <v>22378</v>
      </c>
      <c r="H174" s="112" t="s">
        <v>698</v>
      </c>
    </row>
    <row r="175" spans="1:8" ht="17.399999999999999" x14ac:dyDescent="0.35">
      <c r="A175" s="110" t="s">
        <v>65</v>
      </c>
      <c r="B175" s="110" t="s">
        <v>71</v>
      </c>
      <c r="C175" s="110" t="s">
        <v>0</v>
      </c>
      <c r="D175" s="110">
        <v>15</v>
      </c>
      <c r="E175" s="115"/>
      <c r="F175" s="116" t="s">
        <v>543</v>
      </c>
      <c r="G175" s="110">
        <v>42316</v>
      </c>
      <c r="H175" s="112" t="s">
        <v>699</v>
      </c>
    </row>
    <row r="176" spans="1:8" ht="17.399999999999999" x14ac:dyDescent="0.35">
      <c r="A176" s="110" t="s">
        <v>65</v>
      </c>
      <c r="B176" s="110" t="s">
        <v>84</v>
      </c>
      <c r="C176" s="110" t="s">
        <v>0</v>
      </c>
      <c r="D176" s="110">
        <v>15</v>
      </c>
      <c r="E176" s="115"/>
      <c r="F176" s="116" t="s">
        <v>543</v>
      </c>
      <c r="G176" s="110">
        <v>49777</v>
      </c>
      <c r="H176" s="112" t="s">
        <v>700</v>
      </c>
    </row>
    <row r="177" spans="1:8" ht="17.399999999999999" x14ac:dyDescent="0.35">
      <c r="A177" s="110" t="s">
        <v>65</v>
      </c>
      <c r="B177" s="110" t="s">
        <v>67</v>
      </c>
      <c r="C177" s="110" t="s">
        <v>254</v>
      </c>
      <c r="D177" s="110">
        <v>30</v>
      </c>
      <c r="E177" s="115"/>
      <c r="F177" s="116" t="s">
        <v>543</v>
      </c>
      <c r="G177" s="110"/>
      <c r="H177" s="112"/>
    </row>
    <row r="178" spans="1:8" ht="17.399999999999999" x14ac:dyDescent="0.35">
      <c r="A178" s="110" t="s">
        <v>65</v>
      </c>
      <c r="B178" s="110" t="s">
        <v>85</v>
      </c>
      <c r="C178" s="110" t="s">
        <v>0</v>
      </c>
      <c r="D178" s="110">
        <v>3</v>
      </c>
      <c r="E178" s="115"/>
      <c r="F178" s="116" t="s">
        <v>543</v>
      </c>
      <c r="G178" s="110">
        <v>49780</v>
      </c>
      <c r="H178" s="112" t="s">
        <v>701</v>
      </c>
    </row>
    <row r="179" spans="1:8" ht="17.399999999999999" x14ac:dyDescent="0.35">
      <c r="A179" s="110" t="s">
        <v>65</v>
      </c>
      <c r="B179" s="110" t="s">
        <v>72</v>
      </c>
      <c r="C179" s="110" t="s">
        <v>0</v>
      </c>
      <c r="D179" s="110">
        <v>3</v>
      </c>
      <c r="E179" s="114"/>
      <c r="F179" s="116" t="s">
        <v>543</v>
      </c>
      <c r="G179" s="110">
        <v>42901</v>
      </c>
      <c r="H179" s="112" t="s">
        <v>702</v>
      </c>
    </row>
    <row r="180" spans="1:8" ht="17.399999999999999" x14ac:dyDescent="0.35">
      <c r="A180" s="110" t="s">
        <v>65</v>
      </c>
      <c r="B180" s="110" t="s">
        <v>76</v>
      </c>
      <c r="C180" s="110" t="s">
        <v>0</v>
      </c>
      <c r="D180" s="110">
        <v>5</v>
      </c>
      <c r="E180" s="115"/>
      <c r="F180" s="116" t="s">
        <v>543</v>
      </c>
      <c r="G180" s="110">
        <v>44886</v>
      </c>
      <c r="H180" s="112" t="s">
        <v>703</v>
      </c>
    </row>
    <row r="181" spans="1:8" ht="17.399999999999999" x14ac:dyDescent="0.35">
      <c r="A181" s="110" t="s">
        <v>60</v>
      </c>
      <c r="B181" s="110" t="s">
        <v>59</v>
      </c>
      <c r="C181" s="110" t="s">
        <v>0</v>
      </c>
      <c r="D181" s="110">
        <v>10</v>
      </c>
      <c r="E181" s="115"/>
      <c r="F181" s="116" t="s">
        <v>543</v>
      </c>
      <c r="G181" s="110">
        <v>49326</v>
      </c>
      <c r="H181" s="112" t="s">
        <v>704</v>
      </c>
    </row>
    <row r="182" spans="1:8" ht="17.399999999999999" x14ac:dyDescent="0.35">
      <c r="A182" s="110" t="s">
        <v>60</v>
      </c>
      <c r="B182" s="110" t="s">
        <v>61</v>
      </c>
      <c r="C182" s="110" t="s">
        <v>0</v>
      </c>
      <c r="D182" s="110">
        <v>20</v>
      </c>
      <c r="E182" s="115"/>
      <c r="F182" s="116" t="s">
        <v>543</v>
      </c>
      <c r="G182" s="110">
        <v>49347</v>
      </c>
      <c r="H182" s="112" t="s">
        <v>705</v>
      </c>
    </row>
    <row r="183" spans="1:8" ht="17.399999999999999" x14ac:dyDescent="0.35">
      <c r="A183" s="110" t="s">
        <v>60</v>
      </c>
      <c r="B183" s="110" t="s">
        <v>63</v>
      </c>
      <c r="C183" s="110" t="s">
        <v>0</v>
      </c>
      <c r="D183" s="110">
        <v>2</v>
      </c>
      <c r="E183" s="115"/>
      <c r="F183" s="116" t="s">
        <v>543</v>
      </c>
      <c r="G183" s="110">
        <v>49367</v>
      </c>
      <c r="H183" s="112" t="s">
        <v>706</v>
      </c>
    </row>
    <row r="184" spans="1:8" ht="17.399999999999999" x14ac:dyDescent="0.35">
      <c r="A184" s="110" t="s">
        <v>60</v>
      </c>
      <c r="B184" s="110" t="s">
        <v>64</v>
      </c>
      <c r="C184" s="110" t="s">
        <v>0</v>
      </c>
      <c r="D184" s="110">
        <v>1</v>
      </c>
      <c r="E184" s="114"/>
      <c r="F184" s="116" t="s">
        <v>543</v>
      </c>
      <c r="G184" s="110">
        <v>49349</v>
      </c>
      <c r="H184" s="112" t="s">
        <v>707</v>
      </c>
    </row>
    <row r="185" spans="1:8" ht="17.399999999999999" x14ac:dyDescent="0.35">
      <c r="A185" s="110" t="s">
        <v>60</v>
      </c>
      <c r="B185" s="110" t="s">
        <v>498</v>
      </c>
      <c r="C185" s="110" t="s">
        <v>0</v>
      </c>
      <c r="D185" s="110">
        <v>1</v>
      </c>
      <c r="E185" s="115"/>
      <c r="F185" s="116" t="s">
        <v>543</v>
      </c>
      <c r="G185" s="110">
        <v>49789</v>
      </c>
      <c r="H185" s="112" t="s">
        <v>708</v>
      </c>
    </row>
    <row r="186" spans="1:8" ht="17.399999999999999" x14ac:dyDescent="0.35">
      <c r="A186" s="110" t="s">
        <v>60</v>
      </c>
      <c r="B186" s="110" t="s">
        <v>62</v>
      </c>
      <c r="C186" s="110" t="s">
        <v>0</v>
      </c>
      <c r="D186" s="110">
        <v>3</v>
      </c>
      <c r="E186" s="114"/>
      <c r="F186" s="116" t="s">
        <v>543</v>
      </c>
      <c r="G186" s="110">
        <v>49350</v>
      </c>
      <c r="H186" s="112" t="s">
        <v>709</v>
      </c>
    </row>
    <row r="187" spans="1:8" ht="17.399999999999999" x14ac:dyDescent="0.35">
      <c r="A187" s="110" t="s">
        <v>43</v>
      </c>
      <c r="B187" s="110" t="s">
        <v>56</v>
      </c>
      <c r="C187" s="110" t="s">
        <v>0</v>
      </c>
      <c r="D187" s="110">
        <v>3</v>
      </c>
      <c r="E187" s="115"/>
      <c r="F187" s="116" t="s">
        <v>543</v>
      </c>
      <c r="G187" s="110">
        <v>49556</v>
      </c>
      <c r="H187" s="112" t="s">
        <v>710</v>
      </c>
    </row>
    <row r="188" spans="1:8" ht="17.399999999999999" x14ac:dyDescent="0.35">
      <c r="A188" s="110" t="s">
        <v>43</v>
      </c>
      <c r="B188" s="110" t="s">
        <v>57</v>
      </c>
      <c r="C188" s="110" t="s">
        <v>0</v>
      </c>
      <c r="D188" s="110">
        <v>3</v>
      </c>
      <c r="E188" s="114"/>
      <c r="F188" s="116" t="s">
        <v>543</v>
      </c>
      <c r="G188" s="110">
        <v>22489</v>
      </c>
      <c r="H188" s="112" t="s">
        <v>711</v>
      </c>
    </row>
    <row r="189" spans="1:8" ht="17.399999999999999" x14ac:dyDescent="0.35">
      <c r="A189" s="110" t="s">
        <v>43</v>
      </c>
      <c r="B189" s="110" t="s">
        <v>531</v>
      </c>
      <c r="C189" s="110" t="s">
        <v>0</v>
      </c>
      <c r="D189" s="110">
        <v>3</v>
      </c>
      <c r="E189" s="115"/>
      <c r="F189" s="116" t="s">
        <v>543</v>
      </c>
      <c r="G189" s="110">
        <v>49755</v>
      </c>
      <c r="H189" s="112" t="s">
        <v>711</v>
      </c>
    </row>
    <row r="190" spans="1:8" ht="17.399999999999999" x14ac:dyDescent="0.35">
      <c r="A190" s="110" t="s">
        <v>43</v>
      </c>
      <c r="B190" s="110" t="s">
        <v>1</v>
      </c>
      <c r="C190" s="110" t="s">
        <v>0</v>
      </c>
      <c r="D190" s="110">
        <v>10</v>
      </c>
      <c r="E190" s="114"/>
      <c r="F190" s="116" t="s">
        <v>543</v>
      </c>
      <c r="G190" s="110">
        <v>45571</v>
      </c>
      <c r="H190" s="112" t="s">
        <v>551</v>
      </c>
    </row>
    <row r="191" spans="1:8" ht="17.399999999999999" x14ac:dyDescent="0.35">
      <c r="A191" s="110" t="s">
        <v>43</v>
      </c>
      <c r="B191" s="110" t="s">
        <v>46</v>
      </c>
      <c r="C191" s="110" t="s">
        <v>0</v>
      </c>
      <c r="D191" s="110">
        <v>3</v>
      </c>
      <c r="E191" s="114"/>
      <c r="F191" s="116" t="s">
        <v>543</v>
      </c>
      <c r="G191" s="110">
        <v>44853</v>
      </c>
      <c r="H191" s="112" t="s">
        <v>712</v>
      </c>
    </row>
    <row r="192" spans="1:8" ht="17.399999999999999" x14ac:dyDescent="0.35">
      <c r="A192" s="110" t="s">
        <v>43</v>
      </c>
      <c r="B192" s="110" t="s">
        <v>47</v>
      </c>
      <c r="C192" s="110" t="s">
        <v>0</v>
      </c>
      <c r="D192" s="110">
        <v>3</v>
      </c>
      <c r="E192" s="115"/>
      <c r="F192" s="116" t="s">
        <v>543</v>
      </c>
      <c r="G192" s="110">
        <v>46124</v>
      </c>
      <c r="H192" s="112" t="s">
        <v>713</v>
      </c>
    </row>
    <row r="193" spans="1:8" ht="17.399999999999999" x14ac:dyDescent="0.35">
      <c r="A193" s="110" t="s">
        <v>43</v>
      </c>
      <c r="B193" s="110" t="s">
        <v>55</v>
      </c>
      <c r="C193" s="110" t="s">
        <v>0</v>
      </c>
      <c r="D193" s="110">
        <v>20</v>
      </c>
      <c r="E193" s="114"/>
      <c r="F193" s="116" t="s">
        <v>543</v>
      </c>
      <c r="G193" s="110">
        <v>48253</v>
      </c>
      <c r="H193" s="112" t="s">
        <v>714</v>
      </c>
    </row>
    <row r="194" spans="1:8" ht="17.399999999999999" x14ac:dyDescent="0.35">
      <c r="A194" s="110" t="s">
        <v>43</v>
      </c>
      <c r="B194" s="110" t="s">
        <v>54</v>
      </c>
      <c r="C194" s="110" t="s">
        <v>0</v>
      </c>
      <c r="D194" s="110">
        <v>3</v>
      </c>
      <c r="E194" s="115"/>
      <c r="F194" s="116" t="s">
        <v>543</v>
      </c>
      <c r="G194" s="110">
        <v>47629</v>
      </c>
      <c r="H194" s="112" t="s">
        <v>715</v>
      </c>
    </row>
    <row r="195" spans="1:8" ht="17.399999999999999" x14ac:dyDescent="0.35">
      <c r="A195" s="110" t="s">
        <v>43</v>
      </c>
      <c r="B195" s="110" t="s">
        <v>48</v>
      </c>
      <c r="C195" s="110" t="s">
        <v>0</v>
      </c>
      <c r="D195" s="110">
        <v>2</v>
      </c>
      <c r="E195" s="114"/>
      <c r="F195" s="116" t="s">
        <v>543</v>
      </c>
      <c r="G195" s="110">
        <v>46128</v>
      </c>
      <c r="H195" s="112" t="s">
        <v>716</v>
      </c>
    </row>
    <row r="196" spans="1:8" ht="17.399999999999999" x14ac:dyDescent="0.35">
      <c r="A196" s="110" t="s">
        <v>43</v>
      </c>
      <c r="B196" s="110" t="s">
        <v>45</v>
      </c>
      <c r="C196" s="110" t="s">
        <v>0</v>
      </c>
      <c r="D196" s="110">
        <v>2</v>
      </c>
      <c r="E196" s="114"/>
      <c r="F196" s="116" t="s">
        <v>543</v>
      </c>
      <c r="G196" s="110">
        <v>40995</v>
      </c>
      <c r="H196" s="112" t="s">
        <v>717</v>
      </c>
    </row>
    <row r="197" spans="1:8" ht="17.399999999999999" x14ac:dyDescent="0.35">
      <c r="A197" s="110" t="s">
        <v>43</v>
      </c>
      <c r="B197" s="110" t="s">
        <v>50</v>
      </c>
      <c r="C197" s="110" t="s">
        <v>0</v>
      </c>
      <c r="D197" s="110">
        <v>2</v>
      </c>
      <c r="E197" s="115"/>
      <c r="F197" s="116" t="s">
        <v>543</v>
      </c>
      <c r="G197" s="110">
        <v>47189</v>
      </c>
      <c r="H197" s="112" t="s">
        <v>718</v>
      </c>
    </row>
    <row r="198" spans="1:8" ht="17.399999999999999" x14ac:dyDescent="0.35">
      <c r="A198" s="110" t="s">
        <v>43</v>
      </c>
      <c r="B198" s="110" t="s">
        <v>49</v>
      </c>
      <c r="C198" s="110" t="s">
        <v>0</v>
      </c>
      <c r="D198" s="110">
        <v>3</v>
      </c>
      <c r="E198" s="115"/>
      <c r="F198" s="116" t="s">
        <v>543</v>
      </c>
      <c r="G198" s="110">
        <v>46472</v>
      </c>
      <c r="H198" s="112" t="s">
        <v>719</v>
      </c>
    </row>
    <row r="199" spans="1:8" ht="17.399999999999999" x14ac:dyDescent="0.35">
      <c r="A199" s="110" t="s">
        <v>43</v>
      </c>
      <c r="B199" s="110" t="s">
        <v>58</v>
      </c>
      <c r="C199" s="110" t="s">
        <v>0</v>
      </c>
      <c r="D199" s="110">
        <v>2</v>
      </c>
      <c r="E199" s="114"/>
      <c r="F199" s="116" t="s">
        <v>543</v>
      </c>
      <c r="G199" s="110">
        <v>49929</v>
      </c>
      <c r="H199" s="112" t="s">
        <v>720</v>
      </c>
    </row>
    <row r="200" spans="1:8" ht="17.399999999999999" x14ac:dyDescent="0.35">
      <c r="A200" s="110" t="s">
        <v>43</v>
      </c>
      <c r="B200" s="110" t="s">
        <v>52</v>
      </c>
      <c r="C200" s="110" t="s">
        <v>0</v>
      </c>
      <c r="D200" s="110">
        <v>2</v>
      </c>
      <c r="E200" s="115"/>
      <c r="F200" s="116" t="s">
        <v>543</v>
      </c>
      <c r="G200" s="110">
        <v>47560</v>
      </c>
      <c r="H200" s="112" t="s">
        <v>721</v>
      </c>
    </row>
    <row r="201" spans="1:8" ht="17.399999999999999" x14ac:dyDescent="0.35">
      <c r="A201" s="110" t="s">
        <v>43</v>
      </c>
      <c r="B201" s="110" t="s">
        <v>51</v>
      </c>
      <c r="C201" s="110" t="s">
        <v>0</v>
      </c>
      <c r="D201" s="110">
        <v>1</v>
      </c>
      <c r="E201" s="115"/>
      <c r="F201" s="116" t="s">
        <v>543</v>
      </c>
      <c r="G201" s="110">
        <v>47341</v>
      </c>
      <c r="H201" s="112" t="s">
        <v>722</v>
      </c>
    </row>
    <row r="202" spans="1:8" ht="17.399999999999999" x14ac:dyDescent="0.35">
      <c r="A202" s="110" t="s">
        <v>43</v>
      </c>
      <c r="B202" s="110" t="s">
        <v>53</v>
      </c>
      <c r="C202" s="110" t="s">
        <v>0</v>
      </c>
      <c r="D202" s="110">
        <v>2</v>
      </c>
      <c r="E202" s="115"/>
      <c r="F202" s="116" t="s">
        <v>543</v>
      </c>
      <c r="G202" s="110">
        <v>47562</v>
      </c>
      <c r="H202" s="112" t="s">
        <v>723</v>
      </c>
    </row>
    <row r="203" spans="1:8" ht="17.399999999999999" x14ac:dyDescent="0.35">
      <c r="A203" s="110" t="s">
        <v>43</v>
      </c>
      <c r="B203" s="110" t="s">
        <v>44</v>
      </c>
      <c r="C203" s="110" t="s">
        <v>0</v>
      </c>
      <c r="D203" s="110">
        <v>4</v>
      </c>
      <c r="E203" s="115"/>
      <c r="F203" s="116" t="s">
        <v>543</v>
      </c>
      <c r="G203" s="110">
        <v>40462</v>
      </c>
      <c r="H203" s="112" t="s">
        <v>724</v>
      </c>
    </row>
    <row r="204" spans="1:8" ht="17.399999999999999" x14ac:dyDescent="0.35">
      <c r="A204" s="110" t="s">
        <v>28</v>
      </c>
      <c r="B204" s="110" t="s">
        <v>511</v>
      </c>
      <c r="C204" s="110" t="s">
        <v>0</v>
      </c>
      <c r="D204" s="110">
        <v>3</v>
      </c>
      <c r="E204" s="114"/>
      <c r="F204" s="116" t="s">
        <v>543</v>
      </c>
      <c r="G204" s="110">
        <v>40606</v>
      </c>
      <c r="H204" s="112" t="s">
        <v>725</v>
      </c>
    </row>
    <row r="205" spans="1:8" ht="17.399999999999999" x14ac:dyDescent="0.35">
      <c r="A205" s="110" t="s">
        <v>28</v>
      </c>
      <c r="B205" s="110" t="s">
        <v>36</v>
      </c>
      <c r="C205" s="110" t="s">
        <v>0</v>
      </c>
      <c r="D205" s="110">
        <v>5</v>
      </c>
      <c r="E205" s="115"/>
      <c r="F205" s="116" t="s">
        <v>543</v>
      </c>
      <c r="G205" s="110">
        <v>46834</v>
      </c>
      <c r="H205" s="112" t="s">
        <v>726</v>
      </c>
    </row>
    <row r="206" spans="1:8" ht="17.399999999999999" x14ac:dyDescent="0.35">
      <c r="A206" s="110" t="s">
        <v>28</v>
      </c>
      <c r="B206" s="110" t="s">
        <v>35</v>
      </c>
      <c r="C206" s="110" t="s">
        <v>0</v>
      </c>
      <c r="D206" s="110">
        <v>5</v>
      </c>
      <c r="E206" s="114"/>
      <c r="F206" s="116" t="s">
        <v>543</v>
      </c>
      <c r="G206" s="110">
        <v>42677</v>
      </c>
      <c r="H206" s="112" t="s">
        <v>727</v>
      </c>
    </row>
    <row r="207" spans="1:8" ht="17.399999999999999" x14ac:dyDescent="0.35">
      <c r="A207" s="110" t="s">
        <v>28</v>
      </c>
      <c r="B207" s="110" t="s">
        <v>70</v>
      </c>
      <c r="C207" s="110" t="s">
        <v>0</v>
      </c>
      <c r="D207" s="110">
        <v>3</v>
      </c>
      <c r="E207" s="115"/>
      <c r="F207" s="116" t="s">
        <v>543</v>
      </c>
      <c r="G207" s="110">
        <v>40142</v>
      </c>
      <c r="H207" s="112" t="s">
        <v>690</v>
      </c>
    </row>
    <row r="208" spans="1:8" ht="17.399999999999999" x14ac:dyDescent="0.35">
      <c r="A208" s="110" t="s">
        <v>28</v>
      </c>
      <c r="B208" s="110" t="s">
        <v>40</v>
      </c>
      <c r="C208" s="110" t="s">
        <v>0</v>
      </c>
      <c r="D208" s="110">
        <v>3</v>
      </c>
      <c r="E208" s="115"/>
      <c r="F208" s="116" t="s">
        <v>543</v>
      </c>
      <c r="G208" s="110">
        <v>48570</v>
      </c>
      <c r="H208" s="112" t="s">
        <v>728</v>
      </c>
    </row>
    <row r="209" spans="1:8" ht="17.399999999999999" x14ac:dyDescent="0.35">
      <c r="A209" s="110" t="s">
        <v>28</v>
      </c>
      <c r="B209" s="110" t="s">
        <v>1</v>
      </c>
      <c r="C209" s="110" t="s">
        <v>0</v>
      </c>
      <c r="D209" s="110">
        <v>10</v>
      </c>
      <c r="E209" s="114"/>
      <c r="F209" s="116" t="s">
        <v>543</v>
      </c>
      <c r="G209" s="110">
        <v>45571</v>
      </c>
      <c r="H209" s="112" t="s">
        <v>551</v>
      </c>
    </row>
    <row r="210" spans="1:8" ht="17.399999999999999" x14ac:dyDescent="0.35">
      <c r="A210" s="110" t="s">
        <v>28</v>
      </c>
      <c r="B210" s="110" t="s">
        <v>441</v>
      </c>
      <c r="C210" s="110" t="s">
        <v>0</v>
      </c>
      <c r="D210" s="110">
        <v>2</v>
      </c>
      <c r="E210" s="115"/>
      <c r="F210" s="116" t="s">
        <v>543</v>
      </c>
      <c r="G210" s="110">
        <v>48096</v>
      </c>
      <c r="H210" s="112" t="s">
        <v>729</v>
      </c>
    </row>
    <row r="211" spans="1:8" ht="17.399999999999999" x14ac:dyDescent="0.35">
      <c r="A211" s="110" t="s">
        <v>28</v>
      </c>
      <c r="B211" s="110" t="s">
        <v>512</v>
      </c>
      <c r="C211" s="110" t="s">
        <v>0</v>
      </c>
      <c r="D211" s="110">
        <v>15</v>
      </c>
      <c r="E211" s="115"/>
      <c r="F211" s="116" t="s">
        <v>543</v>
      </c>
      <c r="G211" s="110">
        <v>22095</v>
      </c>
      <c r="H211" s="112" t="s">
        <v>730</v>
      </c>
    </row>
    <row r="212" spans="1:8" ht="17.399999999999999" x14ac:dyDescent="0.35">
      <c r="A212" s="110" t="s">
        <v>28</v>
      </c>
      <c r="B212" s="110" t="s">
        <v>513</v>
      </c>
      <c r="C212" s="110" t="s">
        <v>0</v>
      </c>
      <c r="D212" s="110">
        <v>25</v>
      </c>
      <c r="E212" s="114"/>
      <c r="F212" s="116" t="s">
        <v>543</v>
      </c>
      <c r="G212" s="110">
        <v>22097</v>
      </c>
      <c r="H212" s="112" t="s">
        <v>731</v>
      </c>
    </row>
    <row r="213" spans="1:8" ht="17.399999999999999" x14ac:dyDescent="0.35">
      <c r="A213" s="110" t="s">
        <v>28</v>
      </c>
      <c r="B213" s="110" t="s">
        <v>524</v>
      </c>
      <c r="C213" s="110" t="s">
        <v>0</v>
      </c>
      <c r="D213" s="110">
        <v>2</v>
      </c>
      <c r="E213" s="115"/>
      <c r="F213" s="116" t="s">
        <v>543</v>
      </c>
      <c r="G213" s="110">
        <v>22041</v>
      </c>
      <c r="H213" s="112" t="s">
        <v>732</v>
      </c>
    </row>
    <row r="214" spans="1:8" ht="17.399999999999999" x14ac:dyDescent="0.35">
      <c r="A214" s="110" t="s">
        <v>28</v>
      </c>
      <c r="B214" s="110" t="s">
        <v>448</v>
      </c>
      <c r="C214" s="110" t="s">
        <v>0</v>
      </c>
      <c r="D214" s="110">
        <v>5</v>
      </c>
      <c r="E214" s="114"/>
      <c r="F214" s="116" t="s">
        <v>543</v>
      </c>
      <c r="G214" s="110">
        <v>49980</v>
      </c>
      <c r="H214" s="112" t="s">
        <v>733</v>
      </c>
    </row>
    <row r="215" spans="1:8" ht="17.399999999999999" x14ac:dyDescent="0.35">
      <c r="A215" s="110" t="s">
        <v>28</v>
      </c>
      <c r="B215" s="110" t="s">
        <v>448</v>
      </c>
      <c r="C215" s="110" t="s">
        <v>0</v>
      </c>
      <c r="D215" s="110">
        <v>5</v>
      </c>
      <c r="E215" s="115"/>
      <c r="F215" s="116" t="s">
        <v>543</v>
      </c>
      <c r="G215" s="110">
        <v>49980</v>
      </c>
      <c r="H215" s="112" t="s">
        <v>733</v>
      </c>
    </row>
    <row r="216" spans="1:8" ht="17.399999999999999" x14ac:dyDescent="0.35">
      <c r="A216" s="110" t="s">
        <v>28</v>
      </c>
      <c r="B216" s="110" t="s">
        <v>514</v>
      </c>
      <c r="C216" s="110" t="s">
        <v>0</v>
      </c>
      <c r="D216" s="110">
        <v>3</v>
      </c>
      <c r="E216" s="114"/>
      <c r="F216" s="116" t="s">
        <v>543</v>
      </c>
      <c r="G216" s="110">
        <v>41687</v>
      </c>
      <c r="H216" s="112" t="s">
        <v>734</v>
      </c>
    </row>
    <row r="217" spans="1:8" ht="17.399999999999999" x14ac:dyDescent="0.35">
      <c r="A217" s="110" t="s">
        <v>28</v>
      </c>
      <c r="B217" s="110" t="s">
        <v>514</v>
      </c>
      <c r="C217" s="110" t="s">
        <v>0</v>
      </c>
      <c r="D217" s="110">
        <v>3</v>
      </c>
      <c r="E217" s="115"/>
      <c r="F217" s="116" t="s">
        <v>543</v>
      </c>
      <c r="G217" s="110">
        <v>41687</v>
      </c>
      <c r="H217" s="112" t="s">
        <v>734</v>
      </c>
    </row>
    <row r="218" spans="1:8" ht="17.399999999999999" x14ac:dyDescent="0.35">
      <c r="A218" s="110" t="s">
        <v>28</v>
      </c>
      <c r="B218" s="110" t="s">
        <v>33</v>
      </c>
      <c r="C218" s="110" t="s">
        <v>0</v>
      </c>
      <c r="D218" s="110">
        <v>3</v>
      </c>
      <c r="E218" s="115"/>
      <c r="F218" s="116" t="s">
        <v>543</v>
      </c>
      <c r="G218" s="110">
        <v>40126</v>
      </c>
      <c r="H218" s="112" t="s">
        <v>735</v>
      </c>
    </row>
    <row r="219" spans="1:8" ht="17.399999999999999" x14ac:dyDescent="0.35">
      <c r="A219" s="110" t="s">
        <v>28</v>
      </c>
      <c r="B219" s="110" t="s">
        <v>525</v>
      </c>
      <c r="C219" s="110" t="s">
        <v>0</v>
      </c>
      <c r="D219" s="110">
        <v>3</v>
      </c>
      <c r="E219" s="114"/>
      <c r="F219" s="116" t="s">
        <v>543</v>
      </c>
      <c r="G219" s="110">
        <v>49489</v>
      </c>
      <c r="H219" s="112" t="s">
        <v>736</v>
      </c>
    </row>
    <row r="220" spans="1:8" ht="17.399999999999999" x14ac:dyDescent="0.35">
      <c r="A220" s="110" t="s">
        <v>28</v>
      </c>
      <c r="B220" s="110" t="s">
        <v>41</v>
      </c>
      <c r="C220" s="110" t="s">
        <v>0</v>
      </c>
      <c r="D220" s="110">
        <v>3</v>
      </c>
      <c r="E220" s="115"/>
      <c r="F220" s="116" t="s">
        <v>543</v>
      </c>
      <c r="G220" s="110">
        <v>48670</v>
      </c>
      <c r="H220" s="112" t="s">
        <v>737</v>
      </c>
    </row>
    <row r="221" spans="1:8" ht="17.399999999999999" x14ac:dyDescent="0.35">
      <c r="A221" s="110" t="s">
        <v>28</v>
      </c>
      <c r="B221" s="110" t="s">
        <v>515</v>
      </c>
      <c r="C221" s="110" t="s">
        <v>0</v>
      </c>
      <c r="D221" s="110">
        <v>5</v>
      </c>
      <c r="E221" s="114"/>
      <c r="F221" s="116" t="s">
        <v>543</v>
      </c>
      <c r="G221" s="110">
        <v>22091</v>
      </c>
      <c r="H221" s="112" t="s">
        <v>738</v>
      </c>
    </row>
    <row r="222" spans="1:8" ht="17.399999999999999" x14ac:dyDescent="0.35">
      <c r="A222" s="110" t="s">
        <v>28</v>
      </c>
      <c r="B222" s="110" t="s">
        <v>516</v>
      </c>
      <c r="C222" s="110" t="s">
        <v>0</v>
      </c>
      <c r="D222" s="110">
        <v>5</v>
      </c>
      <c r="E222" s="115"/>
      <c r="F222" s="116" t="s">
        <v>543</v>
      </c>
      <c r="G222" s="110">
        <v>44327</v>
      </c>
      <c r="H222" s="112" t="s">
        <v>739</v>
      </c>
    </row>
    <row r="223" spans="1:8" ht="17.399999999999999" x14ac:dyDescent="0.35">
      <c r="A223" s="110" t="s">
        <v>28</v>
      </c>
      <c r="B223" s="110" t="s">
        <v>34</v>
      </c>
      <c r="C223" s="110" t="s">
        <v>0</v>
      </c>
      <c r="D223" s="110">
        <v>1</v>
      </c>
      <c r="E223" s="115"/>
      <c r="F223" s="116" t="s">
        <v>543</v>
      </c>
      <c r="G223" s="110">
        <v>40823</v>
      </c>
      <c r="H223" s="112" t="s">
        <v>740</v>
      </c>
    </row>
    <row r="224" spans="1:8" ht="17.399999999999999" x14ac:dyDescent="0.35">
      <c r="A224" s="110" t="s">
        <v>28</v>
      </c>
      <c r="B224" s="110" t="s">
        <v>30</v>
      </c>
      <c r="C224" s="110" t="s">
        <v>0</v>
      </c>
      <c r="D224" s="110">
        <v>3</v>
      </c>
      <c r="E224" s="115"/>
      <c r="F224" s="116" t="s">
        <v>543</v>
      </c>
      <c r="G224" s="110">
        <v>22054</v>
      </c>
      <c r="H224" s="112" t="s">
        <v>741</v>
      </c>
    </row>
    <row r="225" spans="1:8" ht="17.399999999999999" x14ac:dyDescent="0.35">
      <c r="A225" s="110" t="s">
        <v>28</v>
      </c>
      <c r="B225" s="110" t="s">
        <v>37</v>
      </c>
      <c r="C225" s="110" t="s">
        <v>0</v>
      </c>
      <c r="D225" s="110">
        <v>3</v>
      </c>
      <c r="E225" s="115"/>
      <c r="F225" s="116" t="s">
        <v>543</v>
      </c>
      <c r="G225" s="110">
        <v>46873</v>
      </c>
      <c r="H225" s="112" t="s">
        <v>742</v>
      </c>
    </row>
    <row r="226" spans="1:8" ht="17.399999999999999" x14ac:dyDescent="0.35">
      <c r="A226" s="110" t="s">
        <v>28</v>
      </c>
      <c r="B226" s="110" t="s">
        <v>517</v>
      </c>
      <c r="C226" s="110" t="s">
        <v>0</v>
      </c>
      <c r="D226" s="110">
        <v>15</v>
      </c>
      <c r="E226" s="115"/>
      <c r="F226" s="116" t="s">
        <v>543</v>
      </c>
      <c r="G226" s="110">
        <v>22096</v>
      </c>
      <c r="H226" s="112" t="s">
        <v>743</v>
      </c>
    </row>
    <row r="227" spans="1:8" ht="17.399999999999999" x14ac:dyDescent="0.35">
      <c r="A227" s="110" t="s">
        <v>28</v>
      </c>
      <c r="B227" s="110" t="s">
        <v>29</v>
      </c>
      <c r="C227" s="110" t="s">
        <v>0</v>
      </c>
      <c r="D227" s="110">
        <v>15</v>
      </c>
      <c r="E227" s="115"/>
      <c r="F227" s="116" t="s">
        <v>543</v>
      </c>
      <c r="G227" s="110">
        <v>42690</v>
      </c>
      <c r="H227" s="112" t="s">
        <v>744</v>
      </c>
    </row>
    <row r="228" spans="1:8" ht="17.399999999999999" x14ac:dyDescent="0.35">
      <c r="A228" s="110" t="s">
        <v>28</v>
      </c>
      <c r="B228" s="110" t="s">
        <v>518</v>
      </c>
      <c r="C228" s="110" t="s">
        <v>0</v>
      </c>
      <c r="D228" s="110">
        <v>15</v>
      </c>
      <c r="E228" s="115"/>
      <c r="F228" s="116" t="s">
        <v>543</v>
      </c>
      <c r="G228" s="110">
        <v>20922</v>
      </c>
      <c r="H228" s="112" t="s">
        <v>745</v>
      </c>
    </row>
    <row r="229" spans="1:8" ht="17.399999999999999" x14ac:dyDescent="0.35">
      <c r="A229" s="110" t="s">
        <v>28</v>
      </c>
      <c r="B229" s="110" t="s">
        <v>32</v>
      </c>
      <c r="C229" s="110" t="s">
        <v>0</v>
      </c>
      <c r="D229" s="110">
        <v>2</v>
      </c>
      <c r="E229" s="115"/>
      <c r="F229" s="116" t="s">
        <v>543</v>
      </c>
      <c r="G229" s="110">
        <v>40125</v>
      </c>
      <c r="H229" s="112" t="s">
        <v>746</v>
      </c>
    </row>
    <row r="230" spans="1:8" ht="17.399999999999999" x14ac:dyDescent="0.35">
      <c r="A230" s="110" t="s">
        <v>28</v>
      </c>
      <c r="B230" s="110" t="s">
        <v>31</v>
      </c>
      <c r="C230" s="110" t="s">
        <v>0</v>
      </c>
      <c r="D230" s="110">
        <v>15</v>
      </c>
      <c r="E230" s="115"/>
      <c r="F230" s="116" t="s">
        <v>543</v>
      </c>
      <c r="G230" s="110">
        <v>22094</v>
      </c>
      <c r="H230" s="112" t="s">
        <v>747</v>
      </c>
    </row>
    <row r="231" spans="1:8" ht="17.399999999999999" x14ac:dyDescent="0.35">
      <c r="A231" s="110" t="s">
        <v>28</v>
      </c>
      <c r="B231" s="110" t="s">
        <v>519</v>
      </c>
      <c r="C231" s="110" t="s">
        <v>0</v>
      </c>
      <c r="D231" s="110">
        <v>5</v>
      </c>
      <c r="E231" s="115"/>
      <c r="F231" s="116" t="s">
        <v>543</v>
      </c>
      <c r="G231" s="110">
        <v>22092</v>
      </c>
      <c r="H231" s="112" t="s">
        <v>748</v>
      </c>
    </row>
    <row r="232" spans="1:8" ht="17.399999999999999" x14ac:dyDescent="0.35">
      <c r="A232" s="110" t="s">
        <v>28</v>
      </c>
      <c r="B232" s="110" t="s">
        <v>520</v>
      </c>
      <c r="C232" s="110" t="s">
        <v>0</v>
      </c>
      <c r="D232" s="110">
        <v>3</v>
      </c>
      <c r="E232" s="115"/>
      <c r="F232" s="116" t="s">
        <v>543</v>
      </c>
      <c r="G232" s="110">
        <v>22025</v>
      </c>
      <c r="H232" s="112" t="s">
        <v>749</v>
      </c>
    </row>
    <row r="233" spans="1:8" ht="17.399999999999999" x14ac:dyDescent="0.35">
      <c r="A233" s="110" t="s">
        <v>28</v>
      </c>
      <c r="B233" s="110" t="s">
        <v>521</v>
      </c>
      <c r="C233" s="110" t="s">
        <v>0</v>
      </c>
      <c r="D233" s="110">
        <v>2</v>
      </c>
      <c r="E233" s="114"/>
      <c r="F233" s="116" t="s">
        <v>543</v>
      </c>
      <c r="G233" s="110">
        <v>42933</v>
      </c>
      <c r="H233" s="112" t="s">
        <v>750</v>
      </c>
    </row>
    <row r="234" spans="1:8" ht="17.399999999999999" x14ac:dyDescent="0.35">
      <c r="A234" s="110" t="s">
        <v>28</v>
      </c>
      <c r="B234" s="110" t="s">
        <v>522</v>
      </c>
      <c r="C234" s="110" t="s">
        <v>0</v>
      </c>
      <c r="D234" s="110">
        <v>5</v>
      </c>
      <c r="E234" s="114"/>
      <c r="F234" s="116" t="s">
        <v>543</v>
      </c>
      <c r="G234" s="110">
        <v>22093</v>
      </c>
      <c r="H234" s="112" t="s">
        <v>751</v>
      </c>
    </row>
    <row r="235" spans="1:8" ht="17.399999999999999" x14ac:dyDescent="0.35">
      <c r="A235" s="110" t="s">
        <v>28</v>
      </c>
      <c r="B235" s="110" t="s">
        <v>39</v>
      </c>
      <c r="C235" s="110" t="s">
        <v>0</v>
      </c>
      <c r="D235" s="110">
        <v>3</v>
      </c>
      <c r="E235" s="114"/>
      <c r="F235" s="116" t="s">
        <v>543</v>
      </c>
      <c r="G235" s="110">
        <v>47266</v>
      </c>
      <c r="H235" s="112" t="s">
        <v>752</v>
      </c>
    </row>
    <row r="236" spans="1:8" ht="17.399999999999999" x14ac:dyDescent="0.35">
      <c r="A236" s="110" t="s">
        <v>28</v>
      </c>
      <c r="B236" s="110" t="s">
        <v>42</v>
      </c>
      <c r="C236" s="110" t="s">
        <v>0</v>
      </c>
      <c r="D236" s="110">
        <v>3</v>
      </c>
      <c r="E236" s="115"/>
      <c r="F236" s="116" t="s">
        <v>543</v>
      </c>
      <c r="G236" s="110">
        <v>49760</v>
      </c>
      <c r="H236" s="112" t="s">
        <v>753</v>
      </c>
    </row>
    <row r="237" spans="1:8" ht="17.399999999999999" x14ac:dyDescent="0.35">
      <c r="A237" s="110" t="s">
        <v>28</v>
      </c>
      <c r="B237" s="110" t="s">
        <v>38</v>
      </c>
      <c r="C237" s="110" t="s">
        <v>0</v>
      </c>
      <c r="D237" s="110">
        <v>5</v>
      </c>
      <c r="E237" s="114"/>
      <c r="F237" s="116" t="s">
        <v>543</v>
      </c>
      <c r="G237" s="110">
        <v>46874</v>
      </c>
      <c r="H237" s="112" t="s">
        <v>754</v>
      </c>
    </row>
    <row r="238" spans="1:8" ht="17.399999999999999" x14ac:dyDescent="0.35">
      <c r="A238" s="110" t="s">
        <v>28</v>
      </c>
      <c r="B238" s="110" t="s">
        <v>523</v>
      </c>
      <c r="C238" s="110" t="s">
        <v>0</v>
      </c>
      <c r="D238" s="110">
        <v>3</v>
      </c>
      <c r="E238" s="115"/>
      <c r="F238" s="116" t="s">
        <v>543</v>
      </c>
      <c r="G238" s="110">
        <v>48879</v>
      </c>
      <c r="H238" s="112" t="s">
        <v>755</v>
      </c>
    </row>
    <row r="239" spans="1:8" ht="17.399999999999999" x14ac:dyDescent="0.35">
      <c r="A239" s="110" t="s">
        <v>2</v>
      </c>
      <c r="B239" s="110" t="s">
        <v>4</v>
      </c>
      <c r="C239" s="110" t="s">
        <v>0</v>
      </c>
      <c r="D239" s="110">
        <v>3.6</v>
      </c>
      <c r="E239" s="115"/>
      <c r="F239" s="116" t="s">
        <v>543</v>
      </c>
      <c r="G239" s="110">
        <v>22376</v>
      </c>
      <c r="H239" s="112" t="s">
        <v>756</v>
      </c>
    </row>
    <row r="240" spans="1:8" ht="17.399999999999999" x14ac:dyDescent="0.35">
      <c r="A240" s="110" t="s">
        <v>2</v>
      </c>
      <c r="B240" s="110" t="s">
        <v>11</v>
      </c>
      <c r="C240" s="110" t="s">
        <v>0</v>
      </c>
      <c r="D240" s="110">
        <v>5.4</v>
      </c>
      <c r="E240" s="114"/>
      <c r="F240" s="116" t="s">
        <v>543</v>
      </c>
      <c r="G240" s="110">
        <v>47696</v>
      </c>
      <c r="H240" s="112" t="s">
        <v>757</v>
      </c>
    </row>
    <row r="241" spans="1:8" ht="17.399999999999999" x14ac:dyDescent="0.35">
      <c r="A241" s="110" t="s">
        <v>2</v>
      </c>
      <c r="B241" s="110" t="s">
        <v>3</v>
      </c>
      <c r="C241" s="110" t="s">
        <v>0</v>
      </c>
      <c r="D241" s="110">
        <v>6</v>
      </c>
      <c r="E241" s="114"/>
      <c r="F241" s="116" t="s">
        <v>543</v>
      </c>
      <c r="G241" s="110">
        <v>22304</v>
      </c>
      <c r="H241" s="112" t="s">
        <v>758</v>
      </c>
    </row>
    <row r="242" spans="1:8" ht="17.399999999999999" x14ac:dyDescent="0.35">
      <c r="A242" s="110" t="s">
        <v>2</v>
      </c>
      <c r="B242" s="110" t="s">
        <v>16</v>
      </c>
      <c r="C242" s="110" t="s">
        <v>0</v>
      </c>
      <c r="D242" s="110">
        <v>2</v>
      </c>
      <c r="E242" s="114"/>
      <c r="F242" s="116" t="s">
        <v>543</v>
      </c>
      <c r="G242" s="110">
        <v>48611</v>
      </c>
      <c r="H242" s="112" t="s">
        <v>759</v>
      </c>
    </row>
    <row r="243" spans="1:8" ht="17.399999999999999" x14ac:dyDescent="0.35">
      <c r="A243" s="110" t="s">
        <v>2</v>
      </c>
      <c r="B243" s="110" t="s">
        <v>532</v>
      </c>
      <c r="C243" s="110" t="s">
        <v>0</v>
      </c>
      <c r="D243" s="110">
        <v>2</v>
      </c>
      <c r="E243" s="115"/>
      <c r="F243" s="116" t="s">
        <v>543</v>
      </c>
      <c r="G243" s="110">
        <v>22616</v>
      </c>
      <c r="H243" s="112" t="s">
        <v>760</v>
      </c>
    </row>
    <row r="244" spans="1:8" ht="17.399999999999999" x14ac:dyDescent="0.35">
      <c r="A244" s="110" t="s">
        <v>2</v>
      </c>
      <c r="B244" s="110" t="s">
        <v>26</v>
      </c>
      <c r="C244" s="110" t="s">
        <v>0</v>
      </c>
      <c r="D244" s="110">
        <v>2</v>
      </c>
      <c r="E244" s="114"/>
      <c r="F244" s="116" t="s">
        <v>543</v>
      </c>
      <c r="G244" s="110">
        <v>49974</v>
      </c>
      <c r="H244" s="112" t="s">
        <v>761</v>
      </c>
    </row>
    <row r="245" spans="1:8" ht="17.399999999999999" x14ac:dyDescent="0.35">
      <c r="A245" s="110" t="s">
        <v>2</v>
      </c>
      <c r="B245" s="110" t="s">
        <v>27</v>
      </c>
      <c r="C245" s="110" t="s">
        <v>0</v>
      </c>
      <c r="D245" s="110">
        <v>2</v>
      </c>
      <c r="E245" s="114"/>
      <c r="F245" s="116" t="s">
        <v>543</v>
      </c>
      <c r="G245" s="110">
        <v>49975</v>
      </c>
      <c r="H245" s="112" t="s">
        <v>762</v>
      </c>
    </row>
    <row r="246" spans="1:8" ht="17.399999999999999" x14ac:dyDescent="0.35">
      <c r="A246" s="110" t="s">
        <v>2</v>
      </c>
      <c r="B246" s="110" t="s">
        <v>533</v>
      </c>
      <c r="C246" s="110" t="s">
        <v>0</v>
      </c>
      <c r="D246" s="110">
        <v>2</v>
      </c>
      <c r="E246" s="115"/>
      <c r="F246" s="116" t="s">
        <v>543</v>
      </c>
      <c r="G246" s="110">
        <v>48104</v>
      </c>
      <c r="H246" s="112" t="s">
        <v>763</v>
      </c>
    </row>
    <row r="247" spans="1:8" ht="17.399999999999999" x14ac:dyDescent="0.35">
      <c r="A247" s="110" t="s">
        <v>2</v>
      </c>
      <c r="B247" s="110" t="s">
        <v>14</v>
      </c>
      <c r="C247" s="110" t="s">
        <v>0</v>
      </c>
      <c r="D247" s="110">
        <v>1</v>
      </c>
      <c r="E247" s="115"/>
      <c r="F247" s="116" t="s">
        <v>543</v>
      </c>
      <c r="G247" s="110">
        <v>47890</v>
      </c>
      <c r="H247" s="112" t="s">
        <v>764</v>
      </c>
    </row>
    <row r="248" spans="1:8" ht="17.399999999999999" x14ac:dyDescent="0.35">
      <c r="A248" s="110" t="s">
        <v>2</v>
      </c>
      <c r="B248" s="110" t="s">
        <v>24</v>
      </c>
      <c r="C248" s="110" t="s">
        <v>0</v>
      </c>
      <c r="D248" s="110">
        <v>2</v>
      </c>
      <c r="E248" s="115"/>
      <c r="F248" s="116" t="s">
        <v>543</v>
      </c>
      <c r="G248" s="110">
        <v>48851</v>
      </c>
      <c r="H248" s="112" t="s">
        <v>765</v>
      </c>
    </row>
    <row r="249" spans="1:8" ht="17.399999999999999" x14ac:dyDescent="0.35">
      <c r="A249" s="110" t="s">
        <v>2</v>
      </c>
      <c r="B249" s="110" t="s">
        <v>21</v>
      </c>
      <c r="C249" s="110" t="s">
        <v>0</v>
      </c>
      <c r="D249" s="110">
        <v>2</v>
      </c>
      <c r="E249" s="115"/>
      <c r="F249" s="116" t="s">
        <v>543</v>
      </c>
      <c r="G249" s="110">
        <v>48660</v>
      </c>
      <c r="H249" s="112" t="s">
        <v>766</v>
      </c>
    </row>
    <row r="250" spans="1:8" ht="17.399999999999999" x14ac:dyDescent="0.35">
      <c r="A250" s="110" t="s">
        <v>2</v>
      </c>
      <c r="B250" s="110" t="s">
        <v>1</v>
      </c>
      <c r="C250" s="110" t="s">
        <v>0</v>
      </c>
      <c r="D250" s="110">
        <v>10</v>
      </c>
      <c r="E250" s="115"/>
      <c r="F250" s="116" t="s">
        <v>543</v>
      </c>
      <c r="G250" s="110">
        <v>45571</v>
      </c>
      <c r="H250" s="112" t="s">
        <v>551</v>
      </c>
    </row>
    <row r="251" spans="1:8" ht="17.399999999999999" x14ac:dyDescent="0.35">
      <c r="A251" s="110" t="s">
        <v>2</v>
      </c>
      <c r="B251" s="110" t="s">
        <v>216</v>
      </c>
      <c r="C251" s="110" t="s">
        <v>0</v>
      </c>
      <c r="D251" s="110">
        <v>7</v>
      </c>
      <c r="E251" s="115"/>
      <c r="F251" s="116" t="s">
        <v>543</v>
      </c>
      <c r="G251" s="110">
        <v>47592</v>
      </c>
      <c r="H251" s="112" t="s">
        <v>767</v>
      </c>
    </row>
    <row r="252" spans="1:8" ht="17.399999999999999" x14ac:dyDescent="0.35">
      <c r="A252" s="110" t="s">
        <v>2</v>
      </c>
      <c r="B252" s="110" t="s">
        <v>12</v>
      </c>
      <c r="C252" s="110" t="s">
        <v>0</v>
      </c>
      <c r="D252" s="110">
        <v>30</v>
      </c>
      <c r="E252" s="115"/>
      <c r="F252" s="116" t="s">
        <v>543</v>
      </c>
      <c r="G252" s="110">
        <v>47854</v>
      </c>
      <c r="H252" s="112" t="s">
        <v>768</v>
      </c>
    </row>
    <row r="253" spans="1:8" ht="17.399999999999999" x14ac:dyDescent="0.35">
      <c r="A253" s="110" t="s">
        <v>2</v>
      </c>
      <c r="B253" s="110" t="s">
        <v>23</v>
      </c>
      <c r="C253" s="110" t="s">
        <v>0</v>
      </c>
      <c r="D253" s="110">
        <v>3</v>
      </c>
      <c r="E253" s="114"/>
      <c r="F253" s="116" t="s">
        <v>543</v>
      </c>
      <c r="G253" s="110">
        <v>48850</v>
      </c>
      <c r="H253" s="112" t="s">
        <v>769</v>
      </c>
    </row>
    <row r="254" spans="1:8" ht="17.399999999999999" x14ac:dyDescent="0.35">
      <c r="A254" s="110" t="s">
        <v>2</v>
      </c>
      <c r="B254" s="110" t="s">
        <v>10</v>
      </c>
      <c r="C254" s="110" t="s">
        <v>0</v>
      </c>
      <c r="D254" s="110">
        <v>20</v>
      </c>
      <c r="E254" s="114"/>
      <c r="F254" s="116" t="s">
        <v>543</v>
      </c>
      <c r="G254" s="110">
        <v>47610</v>
      </c>
      <c r="H254" s="112" t="s">
        <v>770</v>
      </c>
    </row>
    <row r="255" spans="1:8" ht="17.399999999999999" x14ac:dyDescent="0.35">
      <c r="A255" s="110" t="s">
        <v>2</v>
      </c>
      <c r="B255" s="110" t="s">
        <v>13</v>
      </c>
      <c r="C255" s="110" t="s">
        <v>0</v>
      </c>
      <c r="D255" s="110">
        <v>1</v>
      </c>
      <c r="E255" s="115"/>
      <c r="F255" s="116" t="s">
        <v>543</v>
      </c>
      <c r="G255" s="110">
        <v>47874</v>
      </c>
      <c r="H255" s="112" t="s">
        <v>771</v>
      </c>
    </row>
    <row r="256" spans="1:8" ht="17.399999999999999" x14ac:dyDescent="0.35">
      <c r="A256" s="110" t="s">
        <v>2</v>
      </c>
      <c r="B256" s="110" t="s">
        <v>9</v>
      </c>
      <c r="C256" s="110" t="s">
        <v>0</v>
      </c>
      <c r="D256" s="110">
        <v>3</v>
      </c>
      <c r="E256" s="114"/>
      <c r="F256" s="116" t="s">
        <v>543</v>
      </c>
      <c r="G256" s="110">
        <v>45261</v>
      </c>
      <c r="H256" s="112" t="s">
        <v>772</v>
      </c>
    </row>
    <row r="257" spans="1:8" ht="17.399999999999999" x14ac:dyDescent="0.35">
      <c r="A257" s="110" t="s">
        <v>2</v>
      </c>
      <c r="B257" s="110" t="s">
        <v>20</v>
      </c>
      <c r="C257" s="110" t="s">
        <v>0</v>
      </c>
      <c r="D257" s="110">
        <v>10</v>
      </c>
      <c r="E257" s="115"/>
      <c r="F257" s="116" t="s">
        <v>543</v>
      </c>
      <c r="G257" s="110">
        <v>48652</v>
      </c>
      <c r="H257" s="112" t="s">
        <v>773</v>
      </c>
    </row>
    <row r="258" spans="1:8" ht="17.399999999999999" x14ac:dyDescent="0.35">
      <c r="A258" s="110" t="s">
        <v>2</v>
      </c>
      <c r="B258" s="110" t="s">
        <v>15</v>
      </c>
      <c r="C258" s="110" t="s">
        <v>0</v>
      </c>
      <c r="D258" s="110">
        <v>1</v>
      </c>
      <c r="E258" s="115"/>
      <c r="F258" s="116" t="s">
        <v>543</v>
      </c>
      <c r="G258" s="110">
        <v>48466</v>
      </c>
      <c r="H258" s="112" t="s">
        <v>774</v>
      </c>
    </row>
    <row r="259" spans="1:8" ht="17.399999999999999" x14ac:dyDescent="0.35">
      <c r="A259" s="110" t="s">
        <v>2</v>
      </c>
      <c r="B259" s="110" t="s">
        <v>7</v>
      </c>
      <c r="C259" s="110" t="s">
        <v>0</v>
      </c>
      <c r="D259" s="110">
        <v>20</v>
      </c>
      <c r="E259" s="115"/>
      <c r="F259" s="116" t="s">
        <v>543</v>
      </c>
      <c r="G259" s="110">
        <v>45114</v>
      </c>
      <c r="H259" s="112" t="s">
        <v>775</v>
      </c>
    </row>
    <row r="260" spans="1:8" ht="17.399999999999999" x14ac:dyDescent="0.35">
      <c r="A260" s="110" t="s">
        <v>2</v>
      </c>
      <c r="B260" s="110" t="s">
        <v>6</v>
      </c>
      <c r="C260" s="110" t="s">
        <v>0</v>
      </c>
      <c r="D260" s="110">
        <v>3</v>
      </c>
      <c r="E260" s="115"/>
      <c r="F260" s="116" t="s">
        <v>543</v>
      </c>
      <c r="G260" s="110">
        <v>43393</v>
      </c>
      <c r="H260" s="112" t="s">
        <v>776</v>
      </c>
    </row>
    <row r="261" spans="1:8" ht="17.399999999999999" x14ac:dyDescent="0.35">
      <c r="A261" s="110" t="s">
        <v>2</v>
      </c>
      <c r="B261" s="110" t="s">
        <v>18</v>
      </c>
      <c r="C261" s="110" t="s">
        <v>0</v>
      </c>
      <c r="D261" s="110">
        <v>10</v>
      </c>
      <c r="E261" s="115"/>
      <c r="F261" s="116" t="s">
        <v>543</v>
      </c>
      <c r="G261" s="110">
        <v>48646</v>
      </c>
      <c r="H261" s="112" t="s">
        <v>777</v>
      </c>
    </row>
    <row r="262" spans="1:8" ht="17.399999999999999" x14ac:dyDescent="0.35">
      <c r="A262" s="110" t="s">
        <v>2</v>
      </c>
      <c r="B262" s="110" t="s">
        <v>17</v>
      </c>
      <c r="C262" s="110" t="s">
        <v>0</v>
      </c>
      <c r="D262" s="110">
        <v>10</v>
      </c>
      <c r="E262" s="114"/>
      <c r="F262" s="116" t="s">
        <v>543</v>
      </c>
      <c r="G262" s="110">
        <v>48644</v>
      </c>
      <c r="H262" s="112" t="s">
        <v>778</v>
      </c>
    </row>
    <row r="263" spans="1:8" ht="17.399999999999999" x14ac:dyDescent="0.35">
      <c r="A263" s="110" t="s">
        <v>2</v>
      </c>
      <c r="B263" s="110" t="s">
        <v>5</v>
      </c>
      <c r="C263" s="110" t="s">
        <v>0</v>
      </c>
      <c r="D263" s="110">
        <v>30</v>
      </c>
      <c r="E263" s="114"/>
      <c r="F263" s="116" t="s">
        <v>543</v>
      </c>
      <c r="G263" s="110">
        <v>40531</v>
      </c>
      <c r="H263" s="112" t="s">
        <v>779</v>
      </c>
    </row>
    <row r="264" spans="1:8" ht="17.399999999999999" x14ac:dyDescent="0.35">
      <c r="A264" s="110" t="s">
        <v>2</v>
      </c>
      <c r="B264" s="110" t="s">
        <v>8</v>
      </c>
      <c r="C264" s="110" t="s">
        <v>0</v>
      </c>
      <c r="D264" s="110">
        <v>1</v>
      </c>
      <c r="E264" s="115"/>
      <c r="F264" s="116" t="s">
        <v>543</v>
      </c>
      <c r="G264" s="110">
        <v>45259</v>
      </c>
      <c r="H264" s="112" t="s">
        <v>780</v>
      </c>
    </row>
    <row r="265" spans="1:8" ht="17.399999999999999" x14ac:dyDescent="0.35">
      <c r="A265" s="110" t="s">
        <v>2</v>
      </c>
      <c r="B265" s="110" t="s">
        <v>25</v>
      </c>
      <c r="C265" s="110" t="s">
        <v>0</v>
      </c>
      <c r="D265" s="110">
        <v>22</v>
      </c>
      <c r="E265" s="115"/>
      <c r="F265" s="116" t="s">
        <v>543</v>
      </c>
      <c r="G265" s="110">
        <v>49943</v>
      </c>
      <c r="H265" s="112" t="s">
        <v>781</v>
      </c>
    </row>
    <row r="266" spans="1:8" ht="17.399999999999999" x14ac:dyDescent="0.35">
      <c r="A266" s="110" t="s">
        <v>2</v>
      </c>
      <c r="B266" s="110" t="s">
        <v>22</v>
      </c>
      <c r="C266" s="110" t="s">
        <v>0</v>
      </c>
      <c r="D266" s="110">
        <v>10</v>
      </c>
      <c r="E266" s="114"/>
      <c r="F266" s="116" t="s">
        <v>543</v>
      </c>
      <c r="G266" s="110">
        <v>48672</v>
      </c>
      <c r="H266" s="112" t="s">
        <v>782</v>
      </c>
    </row>
    <row r="267" spans="1:8" ht="17.399999999999999" x14ac:dyDescent="0.35">
      <c r="A267" s="110" t="s">
        <v>2</v>
      </c>
      <c r="B267" s="110" t="s">
        <v>19</v>
      </c>
      <c r="C267" s="110" t="s">
        <v>0</v>
      </c>
      <c r="D267" s="110">
        <v>5</v>
      </c>
      <c r="E267" s="115"/>
      <c r="F267" s="116" t="s">
        <v>543</v>
      </c>
      <c r="G267" s="110">
        <v>48648</v>
      </c>
      <c r="H267" s="112" t="s">
        <v>783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301"/>
  <sheetViews>
    <sheetView zoomScaleNormal="100" workbookViewId="0">
      <pane ySplit="4" topLeftCell="A281" activePane="bottomLeft" state="frozen"/>
      <selection pane="bottomLeft" activeCell="A4" sqref="A4:G301"/>
    </sheetView>
  </sheetViews>
  <sheetFormatPr defaultColWidth="9.109375" defaultRowHeight="13.8" x14ac:dyDescent="0.3"/>
  <cols>
    <col min="1" max="1" width="5.5546875" style="10" customWidth="1"/>
    <col min="2" max="2" width="41.44140625" style="78" customWidth="1"/>
    <col min="3" max="3" width="65.33203125" style="10" customWidth="1"/>
    <col min="4" max="4" width="8.109375" style="10" customWidth="1"/>
    <col min="5" max="5" width="7.5546875" style="10" customWidth="1"/>
    <col min="6" max="6" width="10.109375" style="10" customWidth="1"/>
    <col min="7" max="7" width="5.88671875" style="10" customWidth="1"/>
    <col min="8" max="8" width="25.88671875" style="10" customWidth="1"/>
    <col min="9" max="16384" width="9.109375" style="10"/>
  </cols>
  <sheetData>
    <row r="1" spans="1:8" x14ac:dyDescent="0.3">
      <c r="A1" s="123" t="s">
        <v>243</v>
      </c>
      <c r="B1" s="123"/>
      <c r="C1" s="123"/>
      <c r="D1" s="123"/>
      <c r="E1" s="123"/>
      <c r="F1" s="123"/>
      <c r="G1" s="123"/>
    </row>
    <row r="2" spans="1:8" x14ac:dyDescent="0.3">
      <c r="A2" s="123"/>
      <c r="B2" s="123"/>
      <c r="C2" s="123"/>
      <c r="D2" s="123"/>
      <c r="E2" s="123"/>
      <c r="F2" s="123"/>
      <c r="G2" s="123"/>
    </row>
    <row r="3" spans="1:8" x14ac:dyDescent="0.3">
      <c r="A3" s="123"/>
      <c r="B3" s="123"/>
      <c r="C3" s="123"/>
      <c r="D3" s="123"/>
      <c r="E3" s="123"/>
      <c r="F3" s="123"/>
      <c r="G3" s="123"/>
    </row>
    <row r="4" spans="1:8" ht="42" customHeight="1" x14ac:dyDescent="0.3">
      <c r="A4" s="11" t="s">
        <v>244</v>
      </c>
      <c r="B4" s="11" t="s">
        <v>242</v>
      </c>
      <c r="C4" s="11" t="s">
        <v>245</v>
      </c>
      <c r="D4" s="11" t="s">
        <v>246</v>
      </c>
      <c r="E4" s="11" t="s">
        <v>247</v>
      </c>
      <c r="F4" s="11" t="s">
        <v>248</v>
      </c>
      <c r="G4" s="11" t="s">
        <v>238</v>
      </c>
    </row>
    <row r="5" spans="1:8" x14ac:dyDescent="0.3">
      <c r="A5" s="12">
        <f t="shared" ref="A5:A68" si="0">ROW(A1)</f>
        <v>1</v>
      </c>
      <c r="B5" s="13" t="s">
        <v>231</v>
      </c>
      <c r="C5" s="14" t="s">
        <v>249</v>
      </c>
      <c r="D5" s="15" t="s">
        <v>250</v>
      </c>
      <c r="E5" s="13"/>
      <c r="F5" s="16">
        <v>2</v>
      </c>
      <c r="G5" s="13"/>
      <c r="H5" s="10" t="e">
        <f>VLOOKUP(C5,'[1]Skema Sjælland hul rens røde'!$D:$D,1,0)</f>
        <v>#N/A</v>
      </c>
    </row>
    <row r="6" spans="1:8" x14ac:dyDescent="0.3">
      <c r="A6" s="12">
        <f t="shared" si="0"/>
        <v>2</v>
      </c>
      <c r="B6" s="17" t="s">
        <v>231</v>
      </c>
      <c r="C6" s="14" t="s">
        <v>251</v>
      </c>
      <c r="D6" s="15" t="s">
        <v>252</v>
      </c>
      <c r="E6" s="18"/>
      <c r="F6" s="16"/>
      <c r="G6" s="13">
        <v>5</v>
      </c>
      <c r="H6" s="10" t="e">
        <f>VLOOKUP(C6,'[1]Skema Sjælland hul rens røde'!$D:$D,1,0)</f>
        <v>#N/A</v>
      </c>
    </row>
    <row r="7" spans="1:8" x14ac:dyDescent="0.3">
      <c r="A7" s="12">
        <f t="shared" si="0"/>
        <v>3</v>
      </c>
      <c r="B7" s="13" t="s">
        <v>231</v>
      </c>
      <c r="C7" s="14" t="s">
        <v>253</v>
      </c>
      <c r="D7" s="19" t="s">
        <v>254</v>
      </c>
      <c r="E7" s="13"/>
      <c r="F7" s="16">
        <v>50</v>
      </c>
      <c r="G7" s="13"/>
      <c r="H7" s="10" t="e">
        <f>VLOOKUP(C7,'[1]Skema Sjælland hul rens røde'!$D:$D,1,0)</f>
        <v>#N/A</v>
      </c>
    </row>
    <row r="8" spans="1:8" x14ac:dyDescent="0.3">
      <c r="A8" s="12">
        <f t="shared" si="0"/>
        <v>4</v>
      </c>
      <c r="B8" s="20" t="s">
        <v>231</v>
      </c>
      <c r="C8" s="21" t="s">
        <v>255</v>
      </c>
      <c r="D8" s="15" t="s">
        <v>0</v>
      </c>
      <c r="E8" s="22">
        <v>49891</v>
      </c>
      <c r="F8" s="23">
        <v>2</v>
      </c>
      <c r="G8" s="24"/>
      <c r="H8" s="10" t="e">
        <f>VLOOKUP(C8,'[1]Skema Sjælland hul rens røde'!$D:$D,1,0)</f>
        <v>#N/A</v>
      </c>
    </row>
    <row r="9" spans="1:8" x14ac:dyDescent="0.3">
      <c r="A9" s="12">
        <f t="shared" si="0"/>
        <v>5</v>
      </c>
      <c r="B9" s="20" t="s">
        <v>231</v>
      </c>
      <c r="C9" s="21" t="s">
        <v>256</v>
      </c>
      <c r="D9" s="15" t="s">
        <v>0</v>
      </c>
      <c r="E9" s="22">
        <v>49683</v>
      </c>
      <c r="F9" s="23">
        <v>2</v>
      </c>
      <c r="G9" s="24"/>
      <c r="H9" s="10" t="e">
        <f>VLOOKUP(C9,'[1]Skema Sjælland hul rens røde'!$D:$D,1,0)</f>
        <v>#N/A</v>
      </c>
    </row>
    <row r="10" spans="1:8" x14ac:dyDescent="0.3">
      <c r="A10" s="12">
        <f t="shared" si="0"/>
        <v>6</v>
      </c>
      <c r="B10" s="20" t="s">
        <v>231</v>
      </c>
      <c r="C10" s="21" t="s">
        <v>257</v>
      </c>
      <c r="D10" s="15" t="s">
        <v>0</v>
      </c>
      <c r="E10" s="22">
        <v>49893</v>
      </c>
      <c r="F10" s="23">
        <v>2</v>
      </c>
      <c r="G10" s="24"/>
      <c r="H10" s="10" t="e">
        <f>VLOOKUP(C10,'[1]Skema Sjælland hul rens røde'!$D:$D,1,0)</f>
        <v>#N/A</v>
      </c>
    </row>
    <row r="11" spans="1:8" x14ac:dyDescent="0.3">
      <c r="A11" s="12">
        <f t="shared" si="0"/>
        <v>7</v>
      </c>
      <c r="B11" s="13" t="s">
        <v>231</v>
      </c>
      <c r="C11" s="14" t="s">
        <v>258</v>
      </c>
      <c r="D11" s="19" t="s">
        <v>254</v>
      </c>
      <c r="E11" s="13"/>
      <c r="F11" s="13">
        <v>11</v>
      </c>
      <c r="G11" s="13"/>
      <c r="H11" s="10" t="e">
        <f>VLOOKUP(C11,'[1]Skema Sjælland hul rens røde'!$D:$D,1,0)</f>
        <v>#N/A</v>
      </c>
    </row>
    <row r="12" spans="1:8" x14ac:dyDescent="0.3">
      <c r="A12" s="12">
        <f t="shared" si="0"/>
        <v>8</v>
      </c>
      <c r="B12" s="17" t="s">
        <v>231</v>
      </c>
      <c r="C12" s="14" t="s">
        <v>259</v>
      </c>
      <c r="D12" s="15" t="s">
        <v>252</v>
      </c>
      <c r="E12" s="18"/>
      <c r="F12" s="16"/>
      <c r="G12" s="13">
        <v>5</v>
      </c>
      <c r="H12" s="10" t="e">
        <f>VLOOKUP(C12,'[1]Skema Sjælland hul rens røde'!$D:$D,1,0)</f>
        <v>#N/A</v>
      </c>
    </row>
    <row r="13" spans="1:8" x14ac:dyDescent="0.3">
      <c r="A13" s="12">
        <f t="shared" si="0"/>
        <v>9</v>
      </c>
      <c r="B13" s="25" t="s">
        <v>231</v>
      </c>
      <c r="C13" s="12" t="s">
        <v>260</v>
      </c>
      <c r="D13" s="19" t="s">
        <v>254</v>
      </c>
      <c r="E13" s="25"/>
      <c r="F13" s="26">
        <v>30</v>
      </c>
      <c r="G13" s="25"/>
      <c r="H13" s="10" t="e">
        <f>VLOOKUP(C13,'[1]Skema Sjælland hul rens røde'!$D:$D,1,0)</f>
        <v>#N/A</v>
      </c>
    </row>
    <row r="14" spans="1:8" x14ac:dyDescent="0.3">
      <c r="A14" s="12">
        <f t="shared" si="0"/>
        <v>10</v>
      </c>
      <c r="B14" s="15" t="s">
        <v>231</v>
      </c>
      <c r="C14" s="27" t="s">
        <v>261</v>
      </c>
      <c r="D14" s="15" t="s">
        <v>0</v>
      </c>
      <c r="E14" s="17">
        <v>20996</v>
      </c>
      <c r="F14" s="28">
        <v>1</v>
      </c>
      <c r="G14" s="13"/>
      <c r="H14" s="10" t="e">
        <f>VLOOKUP(C14,'[1]Skema Sjælland hul rens røde'!$D:$D,1,0)</f>
        <v>#N/A</v>
      </c>
    </row>
    <row r="15" spans="1:8" x14ac:dyDescent="0.3">
      <c r="A15" s="12">
        <f t="shared" si="0"/>
        <v>11</v>
      </c>
      <c r="B15" s="25" t="s">
        <v>231</v>
      </c>
      <c r="C15" s="29" t="s">
        <v>262</v>
      </c>
      <c r="D15" s="19" t="s">
        <v>252</v>
      </c>
      <c r="E15" s="30">
        <v>37385</v>
      </c>
      <c r="F15" s="26"/>
      <c r="G15" s="25">
        <v>10</v>
      </c>
      <c r="H15" s="10" t="e">
        <f>VLOOKUP(C15,'[1]Skema Sjælland hul rens røde'!$D:$D,1,0)</f>
        <v>#N/A</v>
      </c>
    </row>
    <row r="16" spans="1:8" x14ac:dyDescent="0.3">
      <c r="A16" s="12">
        <f t="shared" si="0"/>
        <v>12</v>
      </c>
      <c r="B16" s="17" t="s">
        <v>231</v>
      </c>
      <c r="C16" s="14" t="s">
        <v>263</v>
      </c>
      <c r="D16" s="15" t="s">
        <v>252</v>
      </c>
      <c r="E16" s="18"/>
      <c r="F16" s="13"/>
      <c r="G16" s="13">
        <v>10</v>
      </c>
      <c r="H16" s="10" t="e">
        <f>VLOOKUP(C16,'[1]Skema Sjælland hul rens røde'!$D:$D,1,0)</f>
        <v>#N/A</v>
      </c>
    </row>
    <row r="17" spans="1:8" x14ac:dyDescent="0.3">
      <c r="A17" s="12">
        <f t="shared" si="0"/>
        <v>13</v>
      </c>
      <c r="B17" s="25" t="s">
        <v>231</v>
      </c>
      <c r="C17" s="29" t="s">
        <v>264</v>
      </c>
      <c r="D17" s="19" t="s">
        <v>252</v>
      </c>
      <c r="E17" s="30">
        <v>37387</v>
      </c>
      <c r="F17" s="25"/>
      <c r="G17" s="25">
        <v>10</v>
      </c>
      <c r="H17" s="10" t="e">
        <f>VLOOKUP(C17,'[1]Skema Sjælland hul rens røde'!$D:$D,1,0)</f>
        <v>#N/A</v>
      </c>
    </row>
    <row r="18" spans="1:8" x14ac:dyDescent="0.3">
      <c r="A18" s="12">
        <f t="shared" si="0"/>
        <v>14</v>
      </c>
      <c r="B18" s="25" t="s">
        <v>231</v>
      </c>
      <c r="C18" s="12" t="s">
        <v>265</v>
      </c>
      <c r="D18" s="19" t="s">
        <v>254</v>
      </c>
      <c r="E18" s="25"/>
      <c r="F18" s="25">
        <v>30</v>
      </c>
      <c r="G18" s="25"/>
      <c r="H18" s="10" t="e">
        <f>VLOOKUP(C18,'[1]Skema Sjælland hul rens røde'!$D:$D,1,0)</f>
        <v>#N/A</v>
      </c>
    </row>
    <row r="19" spans="1:8" x14ac:dyDescent="0.3">
      <c r="A19" s="12">
        <f t="shared" si="0"/>
        <v>15</v>
      </c>
      <c r="B19" s="15" t="s">
        <v>231</v>
      </c>
      <c r="C19" s="27" t="s">
        <v>266</v>
      </c>
      <c r="D19" s="15" t="s">
        <v>0</v>
      </c>
      <c r="E19" s="17">
        <v>48012</v>
      </c>
      <c r="F19" s="28">
        <v>2</v>
      </c>
      <c r="G19" s="31"/>
      <c r="H19" s="10" t="e">
        <f>VLOOKUP(C19,'[1]Skema Sjælland hul rens røde'!$D:$D,1,0)</f>
        <v>#N/A</v>
      </c>
    </row>
    <row r="20" spans="1:8" x14ac:dyDescent="0.3">
      <c r="A20" s="12">
        <f t="shared" si="0"/>
        <v>16</v>
      </c>
      <c r="B20" s="20" t="s">
        <v>231</v>
      </c>
      <c r="C20" s="21" t="s">
        <v>267</v>
      </c>
      <c r="D20" s="15" t="s">
        <v>0</v>
      </c>
      <c r="E20" s="22">
        <v>49785</v>
      </c>
      <c r="F20" s="20">
        <v>2</v>
      </c>
      <c r="G20" s="24"/>
      <c r="H20" s="10" t="e">
        <f>VLOOKUP(C20,'[1]Skema Sjælland hul rens røde'!$D:$D,1,0)</f>
        <v>#N/A</v>
      </c>
    </row>
    <row r="21" spans="1:8" ht="27.6" x14ac:dyDescent="0.3">
      <c r="A21" s="12">
        <f t="shared" si="0"/>
        <v>17</v>
      </c>
      <c r="B21" s="20" t="s">
        <v>231</v>
      </c>
      <c r="C21" s="21" t="s">
        <v>93</v>
      </c>
      <c r="D21" s="15" t="s">
        <v>0</v>
      </c>
      <c r="E21" s="22">
        <v>49990</v>
      </c>
      <c r="F21" s="20">
        <v>2</v>
      </c>
      <c r="G21" s="24"/>
      <c r="H21" s="10" t="str">
        <f>VLOOKUP(C21,'[1]Skema Sjælland hul rens røde'!$D:$D,1,0)</f>
        <v>Introduktion til ESG og ESG-rapportering</v>
      </c>
    </row>
    <row r="22" spans="1:8" ht="27.6" x14ac:dyDescent="0.3">
      <c r="A22" s="12">
        <f t="shared" si="0"/>
        <v>18</v>
      </c>
      <c r="B22" s="20" t="s">
        <v>231</v>
      </c>
      <c r="C22" s="21" t="s">
        <v>94</v>
      </c>
      <c r="D22" s="15" t="s">
        <v>0</v>
      </c>
      <c r="E22" s="22">
        <v>21058</v>
      </c>
      <c r="F22" s="20">
        <v>1</v>
      </c>
      <c r="G22" s="24"/>
      <c r="H22" s="10" t="str">
        <f>VLOOKUP(C22,'[1]Skema Sjælland hul rens røde'!$D:$D,1,0)</f>
        <v>Introduktion til virksomhedens klimaregnskab</v>
      </c>
    </row>
    <row r="23" spans="1:8" x14ac:dyDescent="0.3">
      <c r="A23" s="12">
        <f t="shared" si="0"/>
        <v>19</v>
      </c>
      <c r="B23" s="20" t="s">
        <v>231</v>
      </c>
      <c r="C23" s="21" t="s">
        <v>268</v>
      </c>
      <c r="D23" s="15" t="s">
        <v>0</v>
      </c>
      <c r="E23" s="22">
        <v>20925</v>
      </c>
      <c r="F23" s="20">
        <v>2</v>
      </c>
      <c r="G23" s="24"/>
      <c r="H23" s="10" t="e">
        <f>VLOOKUP(C23,'[1]Skema Sjælland hul rens røde'!$D:$D,1,0)</f>
        <v>#N/A</v>
      </c>
    </row>
    <row r="24" spans="1:8" x14ac:dyDescent="0.3">
      <c r="A24" s="12">
        <f t="shared" si="0"/>
        <v>20</v>
      </c>
      <c r="B24" s="13" t="s">
        <v>231</v>
      </c>
      <c r="C24" s="14" t="s">
        <v>269</v>
      </c>
      <c r="D24" s="19" t="s">
        <v>254</v>
      </c>
      <c r="E24" s="13"/>
      <c r="F24" s="13">
        <v>20</v>
      </c>
      <c r="G24" s="13"/>
      <c r="H24" s="10" t="e">
        <f>VLOOKUP(C24,'[1]Skema Sjælland hul rens røde'!$D:$D,1,0)</f>
        <v>#N/A</v>
      </c>
    </row>
    <row r="25" spans="1:8" x14ac:dyDescent="0.3">
      <c r="A25" s="12">
        <f t="shared" si="0"/>
        <v>21</v>
      </c>
      <c r="B25" s="20" t="s">
        <v>231</v>
      </c>
      <c r="C25" s="21" t="s">
        <v>270</v>
      </c>
      <c r="D25" s="15" t="s">
        <v>0</v>
      </c>
      <c r="E25" s="22">
        <v>20971</v>
      </c>
      <c r="F25" s="20">
        <v>2</v>
      </c>
      <c r="G25" s="24"/>
      <c r="H25" s="10" t="e">
        <f>VLOOKUP(C25,'[1]Skema Sjælland hul rens røde'!$D:$D,1,0)</f>
        <v>#N/A</v>
      </c>
    </row>
    <row r="26" spans="1:8" x14ac:dyDescent="0.3">
      <c r="A26" s="12">
        <f t="shared" si="0"/>
        <v>22</v>
      </c>
      <c r="B26" s="20" t="s">
        <v>231</v>
      </c>
      <c r="C26" s="21" t="s">
        <v>271</v>
      </c>
      <c r="D26" s="15" t="s">
        <v>0</v>
      </c>
      <c r="E26" s="22">
        <v>43572</v>
      </c>
      <c r="F26" s="20">
        <v>3</v>
      </c>
      <c r="G26" s="24"/>
      <c r="H26" s="10" t="e">
        <f>VLOOKUP(C26,'[1]Skema Sjælland hul rens røde'!$D:$D,1,0)</f>
        <v>#N/A</v>
      </c>
    </row>
    <row r="27" spans="1:8" ht="27.6" x14ac:dyDescent="0.3">
      <c r="A27" s="12">
        <f t="shared" si="0"/>
        <v>23</v>
      </c>
      <c r="B27" s="13" t="s">
        <v>231</v>
      </c>
      <c r="C27" s="32" t="s">
        <v>272</v>
      </c>
      <c r="D27" s="19" t="s">
        <v>254</v>
      </c>
      <c r="E27" s="13"/>
      <c r="F27" s="16">
        <v>1</v>
      </c>
      <c r="G27" s="13"/>
      <c r="H27" s="10" t="e">
        <f>VLOOKUP(C27,'[1]Skema Sjælland hul rens røde'!$D:$D,1,0)</f>
        <v>#N/A</v>
      </c>
    </row>
    <row r="28" spans="1:8" x14ac:dyDescent="0.3">
      <c r="A28" s="12">
        <f t="shared" si="0"/>
        <v>24</v>
      </c>
      <c r="B28" s="13" t="s">
        <v>231</v>
      </c>
      <c r="C28" s="14" t="s">
        <v>273</v>
      </c>
      <c r="D28" s="19" t="s">
        <v>254</v>
      </c>
      <c r="E28" s="13"/>
      <c r="F28" s="13">
        <v>2</v>
      </c>
      <c r="G28" s="13"/>
      <c r="H28" s="10" t="e">
        <f>VLOOKUP(C28,'[1]Skema Sjælland hul rens røde'!$D:$D,1,0)</f>
        <v>#N/A</v>
      </c>
    </row>
    <row r="29" spans="1:8" x14ac:dyDescent="0.3">
      <c r="A29" s="12">
        <f t="shared" si="0"/>
        <v>25</v>
      </c>
      <c r="B29" s="15" t="s">
        <v>231</v>
      </c>
      <c r="C29" s="27" t="s">
        <v>274</v>
      </c>
      <c r="D29" s="15" t="s">
        <v>0</v>
      </c>
      <c r="E29" s="17">
        <v>48013</v>
      </c>
      <c r="F29" s="28">
        <v>2</v>
      </c>
      <c r="G29" s="31"/>
      <c r="H29" s="10" t="e">
        <f>VLOOKUP(C29,'[1]Skema Sjælland hul rens røde'!$D:$D,1,0)</f>
        <v>#N/A</v>
      </c>
    </row>
    <row r="30" spans="1:8" x14ac:dyDescent="0.3">
      <c r="A30" s="12">
        <f t="shared" si="0"/>
        <v>26</v>
      </c>
      <c r="B30" s="25" t="s">
        <v>231</v>
      </c>
      <c r="C30" s="29" t="s">
        <v>275</v>
      </c>
      <c r="D30" s="19" t="s">
        <v>252</v>
      </c>
      <c r="E30" s="33"/>
      <c r="F30" s="25"/>
      <c r="G30" s="25">
        <v>10</v>
      </c>
      <c r="H30" s="10" t="e">
        <f>VLOOKUP(C30,'[1]Skema Sjælland hul rens røde'!$D:$D,1,0)</f>
        <v>#N/A</v>
      </c>
    </row>
    <row r="31" spans="1:8" x14ac:dyDescent="0.3">
      <c r="A31" s="12">
        <f t="shared" si="0"/>
        <v>27</v>
      </c>
      <c r="B31" s="13" t="s">
        <v>231</v>
      </c>
      <c r="C31" s="14" t="s">
        <v>276</v>
      </c>
      <c r="D31" s="19" t="s">
        <v>254</v>
      </c>
      <c r="E31" s="13"/>
      <c r="F31" s="16">
        <v>3</v>
      </c>
      <c r="G31" s="13"/>
      <c r="H31" s="10" t="e">
        <f>VLOOKUP(C31,'[1]Skema Sjælland hul rens røde'!$D:$D,1,0)</f>
        <v>#N/A</v>
      </c>
    </row>
    <row r="32" spans="1:8" x14ac:dyDescent="0.3">
      <c r="A32" s="12">
        <f t="shared" si="0"/>
        <v>28</v>
      </c>
      <c r="B32" s="20" t="s">
        <v>231</v>
      </c>
      <c r="C32" s="21" t="s">
        <v>277</v>
      </c>
      <c r="D32" s="15" t="s">
        <v>0</v>
      </c>
      <c r="E32" s="22">
        <v>49445</v>
      </c>
      <c r="F32" s="20">
        <v>3</v>
      </c>
      <c r="G32" s="24"/>
      <c r="H32" s="10" t="e">
        <f>VLOOKUP(C32,'[1]Skema Sjælland hul rens røde'!$D:$D,1,0)</f>
        <v>#N/A</v>
      </c>
    </row>
    <row r="33" spans="1:8" x14ac:dyDescent="0.3">
      <c r="A33" s="12">
        <f t="shared" si="0"/>
        <v>29</v>
      </c>
      <c r="B33" s="25" t="s">
        <v>231</v>
      </c>
      <c r="C33" s="12" t="s">
        <v>278</v>
      </c>
      <c r="D33" s="19" t="s">
        <v>254</v>
      </c>
      <c r="E33" s="25"/>
      <c r="F33" s="25">
        <v>30</v>
      </c>
      <c r="G33" s="25"/>
      <c r="H33" s="10" t="e">
        <f>VLOOKUP(C33,'[1]Skema Sjælland hul rens røde'!$D:$D,1,0)</f>
        <v>#N/A</v>
      </c>
    </row>
    <row r="34" spans="1:8" x14ac:dyDescent="0.3">
      <c r="A34" s="12">
        <f t="shared" si="0"/>
        <v>30</v>
      </c>
      <c r="B34" s="15" t="s">
        <v>231</v>
      </c>
      <c r="C34" s="27" t="s">
        <v>279</v>
      </c>
      <c r="D34" s="15" t="s">
        <v>0</v>
      </c>
      <c r="E34" s="17">
        <v>45988</v>
      </c>
      <c r="F34" s="28">
        <v>2</v>
      </c>
      <c r="G34" s="13"/>
      <c r="H34" s="10" t="e">
        <f>VLOOKUP(C34,'[1]Skema Sjælland hul rens røde'!$D:$D,1,0)</f>
        <v>#N/A</v>
      </c>
    </row>
    <row r="35" spans="1:8" x14ac:dyDescent="0.3">
      <c r="A35" s="12">
        <f t="shared" si="0"/>
        <v>31</v>
      </c>
      <c r="B35" s="15" t="s">
        <v>231</v>
      </c>
      <c r="C35" s="27" t="s">
        <v>280</v>
      </c>
      <c r="D35" s="15" t="s">
        <v>0</v>
      </c>
      <c r="E35" s="17">
        <v>45987</v>
      </c>
      <c r="F35" s="28">
        <v>2</v>
      </c>
      <c r="G35" s="13"/>
      <c r="H35" s="10" t="e">
        <f>VLOOKUP(C35,'[1]Skema Sjælland hul rens røde'!$D:$D,1,0)</f>
        <v>#N/A</v>
      </c>
    </row>
    <row r="36" spans="1:8" x14ac:dyDescent="0.3">
      <c r="A36" s="12">
        <f t="shared" si="0"/>
        <v>32</v>
      </c>
      <c r="B36" s="25" t="s">
        <v>231</v>
      </c>
      <c r="C36" s="29" t="s">
        <v>281</v>
      </c>
      <c r="D36" s="19" t="s">
        <v>252</v>
      </c>
      <c r="E36" s="34" t="s">
        <v>282</v>
      </c>
      <c r="F36" s="25"/>
      <c r="G36" s="25">
        <v>10</v>
      </c>
      <c r="H36" s="10" t="e">
        <f>VLOOKUP(C36,'[1]Skema Sjælland hul rens røde'!$D:$D,1,0)</f>
        <v>#N/A</v>
      </c>
    </row>
    <row r="37" spans="1:8" x14ac:dyDescent="0.3">
      <c r="A37" s="12">
        <f t="shared" si="0"/>
        <v>33</v>
      </c>
      <c r="B37" s="13" t="s">
        <v>231</v>
      </c>
      <c r="C37" s="14" t="s">
        <v>283</v>
      </c>
      <c r="D37" s="19" t="s">
        <v>254</v>
      </c>
      <c r="E37" s="13"/>
      <c r="F37" s="13">
        <v>65</v>
      </c>
      <c r="G37" s="13"/>
      <c r="H37" s="10" t="e">
        <f>VLOOKUP(C37,'[1]Skema Sjælland hul rens røde'!$D:$D,1,0)</f>
        <v>#N/A</v>
      </c>
    </row>
    <row r="38" spans="1:8" x14ac:dyDescent="0.3">
      <c r="A38" s="12">
        <f t="shared" si="0"/>
        <v>34</v>
      </c>
      <c r="B38" s="15" t="s">
        <v>231</v>
      </c>
      <c r="C38" s="27" t="s">
        <v>284</v>
      </c>
      <c r="D38" s="15" t="s">
        <v>0</v>
      </c>
      <c r="E38" s="17">
        <v>45989</v>
      </c>
      <c r="F38" s="28">
        <v>2</v>
      </c>
      <c r="G38" s="13"/>
      <c r="H38" s="10" t="e">
        <f>VLOOKUP(C38,'[1]Skema Sjælland hul rens røde'!$D:$D,1,0)</f>
        <v>#N/A</v>
      </c>
    </row>
    <row r="39" spans="1:8" x14ac:dyDescent="0.3">
      <c r="A39" s="12">
        <f t="shared" si="0"/>
        <v>35</v>
      </c>
      <c r="B39" s="20" t="s">
        <v>231</v>
      </c>
      <c r="C39" s="21" t="s">
        <v>285</v>
      </c>
      <c r="D39" s="15" t="s">
        <v>0</v>
      </c>
      <c r="E39" s="22">
        <v>21096</v>
      </c>
      <c r="F39" s="20">
        <v>2</v>
      </c>
      <c r="G39" s="24"/>
      <c r="H39" s="10" t="e">
        <f>VLOOKUP(C39,'[1]Skema Sjælland hul rens røde'!$D:$D,1,0)</f>
        <v>#N/A</v>
      </c>
    </row>
    <row r="40" spans="1:8" x14ac:dyDescent="0.3">
      <c r="A40" s="12">
        <f t="shared" si="0"/>
        <v>36</v>
      </c>
      <c r="B40" s="20" t="s">
        <v>231</v>
      </c>
      <c r="C40" s="21" t="s">
        <v>286</v>
      </c>
      <c r="D40" s="15" t="s">
        <v>0</v>
      </c>
      <c r="E40" s="22">
        <v>21097</v>
      </c>
      <c r="F40" s="20">
        <v>2</v>
      </c>
      <c r="G40" s="24"/>
      <c r="H40" s="10" t="e">
        <f>VLOOKUP(C40,'[1]Skema Sjælland hul rens røde'!$D:$D,1,0)</f>
        <v>#N/A</v>
      </c>
    </row>
    <row r="41" spans="1:8" x14ac:dyDescent="0.3">
      <c r="A41" s="12">
        <f t="shared" si="0"/>
        <v>37</v>
      </c>
      <c r="B41" s="17" t="s">
        <v>231</v>
      </c>
      <c r="C41" s="14" t="s">
        <v>287</v>
      </c>
      <c r="D41" s="15" t="s">
        <v>252</v>
      </c>
      <c r="E41" s="18"/>
      <c r="F41" s="13"/>
      <c r="G41" s="13">
        <v>5</v>
      </c>
      <c r="H41" s="10" t="e">
        <f>VLOOKUP(C41,'[1]Skema Sjælland hul rens røde'!$D:$D,1,0)</f>
        <v>#N/A</v>
      </c>
    </row>
    <row r="42" spans="1:8" x14ac:dyDescent="0.3">
      <c r="A42" s="12">
        <f t="shared" si="0"/>
        <v>38</v>
      </c>
      <c r="B42" s="17" t="s">
        <v>231</v>
      </c>
      <c r="C42" s="14" t="s">
        <v>288</v>
      </c>
      <c r="D42" s="15" t="s">
        <v>252</v>
      </c>
      <c r="E42" s="18"/>
      <c r="F42" s="13"/>
      <c r="G42" s="13">
        <v>5</v>
      </c>
      <c r="H42" s="10" t="e">
        <f>VLOOKUP(C42,'[1]Skema Sjælland hul rens røde'!$D:$D,1,0)</f>
        <v>#N/A</v>
      </c>
    </row>
    <row r="43" spans="1:8" x14ac:dyDescent="0.3">
      <c r="A43" s="12">
        <f t="shared" si="0"/>
        <v>39</v>
      </c>
      <c r="B43" s="20" t="s">
        <v>231</v>
      </c>
      <c r="C43" s="21" t="s">
        <v>289</v>
      </c>
      <c r="D43" s="15" t="s">
        <v>0</v>
      </c>
      <c r="E43" s="22">
        <v>49731</v>
      </c>
      <c r="F43" s="20">
        <v>3</v>
      </c>
      <c r="G43" s="24"/>
      <c r="H43" s="10" t="e">
        <f>VLOOKUP(C43,'[1]Skema Sjælland hul rens røde'!$D:$D,1,0)</f>
        <v>#N/A</v>
      </c>
    </row>
    <row r="44" spans="1:8" x14ac:dyDescent="0.3">
      <c r="A44" s="12">
        <f t="shared" si="0"/>
        <v>40</v>
      </c>
      <c r="B44" s="35" t="s">
        <v>202</v>
      </c>
      <c r="C44" s="36" t="s">
        <v>212</v>
      </c>
      <c r="D44" s="35" t="s">
        <v>0</v>
      </c>
      <c r="E44" s="37">
        <v>43547</v>
      </c>
      <c r="F44" s="38">
        <v>3</v>
      </c>
      <c r="G44" s="39"/>
      <c r="H44" s="10" t="str">
        <f>VLOOKUP(C44,'[1]Skema Sjælland hul rens røde'!$D:$D,1,0)</f>
        <v>Anhugning på byggepladsen</v>
      </c>
    </row>
    <row r="45" spans="1:8" x14ac:dyDescent="0.3">
      <c r="A45" s="12">
        <f t="shared" si="0"/>
        <v>41</v>
      </c>
      <c r="B45" s="40" t="s">
        <v>202</v>
      </c>
      <c r="C45" s="41" t="s">
        <v>290</v>
      </c>
      <c r="D45" s="42" t="s">
        <v>0</v>
      </c>
      <c r="E45" s="40">
        <v>44465</v>
      </c>
      <c r="F45" s="43">
        <v>1</v>
      </c>
      <c r="G45" s="44"/>
      <c r="H45" s="10" t="e">
        <f>VLOOKUP(C45,'[1]Skema Sjælland hul rens røde'!$D:$D,1,0)</f>
        <v>#N/A</v>
      </c>
    </row>
    <row r="46" spans="1:8" x14ac:dyDescent="0.3">
      <c r="A46" s="12">
        <f t="shared" si="0"/>
        <v>42</v>
      </c>
      <c r="B46" s="35" t="s">
        <v>202</v>
      </c>
      <c r="C46" s="36" t="s">
        <v>291</v>
      </c>
      <c r="D46" s="35" t="s">
        <v>0</v>
      </c>
      <c r="E46" s="37">
        <v>48049</v>
      </c>
      <c r="F46" s="38">
        <v>2</v>
      </c>
      <c r="G46" s="39"/>
      <c r="H46" s="10" t="e">
        <f>VLOOKUP(C46,'[1]Skema Sjælland hul rens røde'!$D:$D,1,0)</f>
        <v>#N/A</v>
      </c>
    </row>
    <row r="47" spans="1:8" x14ac:dyDescent="0.3">
      <c r="A47" s="12">
        <f t="shared" si="0"/>
        <v>43</v>
      </c>
      <c r="B47" s="40" t="s">
        <v>202</v>
      </c>
      <c r="C47" s="41" t="s">
        <v>292</v>
      </c>
      <c r="D47" s="42" t="s">
        <v>0</v>
      </c>
      <c r="E47" s="40">
        <v>45140</v>
      </c>
      <c r="F47" s="43">
        <v>1</v>
      </c>
      <c r="G47" s="44"/>
      <c r="H47" s="10" t="e">
        <f>VLOOKUP(C47,'[1]Skema Sjælland hul rens røde'!$D:$D,1,0)</f>
        <v>#N/A</v>
      </c>
    </row>
    <row r="48" spans="1:8" x14ac:dyDescent="0.3">
      <c r="A48" s="12">
        <f t="shared" si="0"/>
        <v>44</v>
      </c>
      <c r="B48" s="35" t="s">
        <v>202</v>
      </c>
      <c r="C48" s="36" t="s">
        <v>293</v>
      </c>
      <c r="D48" s="35" t="s">
        <v>0</v>
      </c>
      <c r="E48" s="37">
        <v>47592</v>
      </c>
      <c r="F48" s="38">
        <v>7</v>
      </c>
      <c r="G48" s="39"/>
      <c r="H48" s="10" t="e">
        <f>VLOOKUP(C48,'[1]Skema Sjælland hul rens røde'!$D:$D,1,0)</f>
        <v>#N/A</v>
      </c>
    </row>
    <row r="49" spans="1:8" x14ac:dyDescent="0.3">
      <c r="A49" s="12">
        <f t="shared" si="0"/>
        <v>45</v>
      </c>
      <c r="B49" s="37" t="s">
        <v>202</v>
      </c>
      <c r="C49" s="45" t="s">
        <v>209</v>
      </c>
      <c r="D49" s="35" t="s">
        <v>0</v>
      </c>
      <c r="E49" s="46">
        <v>48259</v>
      </c>
      <c r="F49" s="47">
        <v>10</v>
      </c>
      <c r="G49" s="46"/>
      <c r="H49" s="10" t="e">
        <f>VLOOKUP(C49,'[1]Skema Sjælland hul rens røde'!$D:$D,1,0)</f>
        <v>#N/A</v>
      </c>
    </row>
    <row r="50" spans="1:8" x14ac:dyDescent="0.3">
      <c r="A50" s="12">
        <f t="shared" si="0"/>
        <v>46</v>
      </c>
      <c r="B50" s="37" t="s">
        <v>202</v>
      </c>
      <c r="C50" s="45" t="s">
        <v>208</v>
      </c>
      <c r="D50" s="35" t="s">
        <v>0</v>
      </c>
      <c r="E50" s="46">
        <v>48260</v>
      </c>
      <c r="F50" s="47">
        <v>15</v>
      </c>
      <c r="G50" s="46"/>
      <c r="H50" s="10" t="e">
        <f>VLOOKUP(C50,'[1]Skema Sjælland hul rens røde'!$D:$D,1,0)</f>
        <v>#N/A</v>
      </c>
    </row>
    <row r="51" spans="1:8" x14ac:dyDescent="0.3">
      <c r="A51" s="12">
        <f t="shared" si="0"/>
        <v>47</v>
      </c>
      <c r="B51" s="37" t="s">
        <v>202</v>
      </c>
      <c r="C51" s="45" t="s">
        <v>294</v>
      </c>
      <c r="D51" s="35" t="s">
        <v>0</v>
      </c>
      <c r="E51" s="46">
        <v>48262</v>
      </c>
      <c r="F51" s="47">
        <v>8</v>
      </c>
      <c r="G51" s="46"/>
      <c r="H51" s="10" t="e">
        <f>VLOOKUP(C51,'[1]Skema Sjælland hul rens røde'!$D:$D,1,0)</f>
        <v>#N/A</v>
      </c>
    </row>
    <row r="52" spans="1:8" ht="27.6" x14ac:dyDescent="0.3">
      <c r="A52" s="12">
        <f t="shared" si="0"/>
        <v>48</v>
      </c>
      <c r="B52" s="35" t="s">
        <v>202</v>
      </c>
      <c r="C52" s="36" t="s">
        <v>226</v>
      </c>
      <c r="D52" s="35" t="s">
        <v>0</v>
      </c>
      <c r="E52" s="37">
        <v>49280</v>
      </c>
      <c r="F52" s="38">
        <v>6</v>
      </c>
      <c r="G52" s="46"/>
      <c r="H52" s="10" t="str">
        <f>VLOOKUP(C52,'[1]Skema Sjælland hul rens røde'!$D:$D,1,0)</f>
        <v>Kloakering - Afløbsplan for småhuse</v>
      </c>
    </row>
    <row r="53" spans="1:8" ht="27.6" x14ac:dyDescent="0.3">
      <c r="A53" s="12">
        <f t="shared" si="0"/>
        <v>49</v>
      </c>
      <c r="B53" s="35" t="s">
        <v>202</v>
      </c>
      <c r="C53" s="36" t="s">
        <v>225</v>
      </c>
      <c r="D53" s="35" t="s">
        <v>0</v>
      </c>
      <c r="E53" s="37">
        <v>49279</v>
      </c>
      <c r="F53" s="38">
        <v>3</v>
      </c>
      <c r="G53" s="46"/>
      <c r="H53" s="10" t="str">
        <f>VLOOKUP(C53,'[1]Skema Sjælland hul rens røde'!$D:$D,1,0)</f>
        <v>Kloakering - Afløbssystemers formål og indretning</v>
      </c>
    </row>
    <row r="54" spans="1:8" ht="27.6" x14ac:dyDescent="0.3">
      <c r="A54" s="12">
        <f t="shared" si="0"/>
        <v>50</v>
      </c>
      <c r="B54" s="35" t="s">
        <v>202</v>
      </c>
      <c r="C54" s="36" t="s">
        <v>224</v>
      </c>
      <c r="D54" s="35" t="s">
        <v>0</v>
      </c>
      <c r="E54" s="37">
        <v>49278</v>
      </c>
      <c r="F54" s="38">
        <v>2</v>
      </c>
      <c r="G54" s="46"/>
      <c r="H54" s="10" t="str">
        <f>VLOOKUP(C54,'[1]Skema Sjælland hul rens røde'!$D:$D,1,0)</f>
        <v>Kloakering - Anvendelse af lægningsbestemmelser</v>
      </c>
    </row>
    <row r="55" spans="1:8" x14ac:dyDescent="0.3">
      <c r="A55" s="12">
        <f t="shared" si="0"/>
        <v>51</v>
      </c>
      <c r="B55" s="35" t="s">
        <v>202</v>
      </c>
      <c r="C55" s="36" t="s">
        <v>223</v>
      </c>
      <c r="D55" s="35" t="s">
        <v>0</v>
      </c>
      <c r="E55" s="37">
        <v>49277</v>
      </c>
      <c r="F55" s="38">
        <v>2</v>
      </c>
      <c r="G55" s="46"/>
      <c r="H55" s="10" t="str">
        <f>VLOOKUP(C55,'[1]Skema Sjælland hul rens røde'!$D:$D,1,0)</f>
        <v>Kloakering - Arbejdsmiljø</v>
      </c>
    </row>
    <row r="56" spans="1:8" ht="27.6" x14ac:dyDescent="0.3">
      <c r="A56" s="12">
        <f t="shared" si="0"/>
        <v>52</v>
      </c>
      <c r="B56" s="35" t="s">
        <v>202</v>
      </c>
      <c r="C56" s="36" t="s">
        <v>227</v>
      </c>
      <c r="D56" s="35" t="s">
        <v>0</v>
      </c>
      <c r="E56" s="37">
        <v>49281</v>
      </c>
      <c r="F56" s="38">
        <v>3</v>
      </c>
      <c r="G56" s="46"/>
      <c r="H56" s="10" t="str">
        <f>VLOOKUP(C56,'[1]Skema Sjælland hul rens røde'!$D:$D,1,0)</f>
        <v>Kloakering - digital tegning af afløbsplaner</v>
      </c>
    </row>
    <row r="57" spans="1:8" x14ac:dyDescent="0.3">
      <c r="A57" s="12">
        <f t="shared" si="0"/>
        <v>53</v>
      </c>
      <c r="B57" s="40" t="s">
        <v>202</v>
      </c>
      <c r="C57" s="41" t="s">
        <v>295</v>
      </c>
      <c r="D57" s="42" t="s">
        <v>296</v>
      </c>
      <c r="E57" s="40">
        <v>47744</v>
      </c>
      <c r="F57" s="43">
        <v>1</v>
      </c>
      <c r="G57" s="44"/>
      <c r="H57" s="10" t="e">
        <f>VLOOKUP(C57,'[1]Skema Sjælland hul rens røde'!$D:$D,1,0)</f>
        <v>#N/A</v>
      </c>
    </row>
    <row r="58" spans="1:8" x14ac:dyDescent="0.3">
      <c r="A58" s="12">
        <f t="shared" si="0"/>
        <v>54</v>
      </c>
      <c r="B58" s="40" t="s">
        <v>202</v>
      </c>
      <c r="C58" s="41" t="s">
        <v>297</v>
      </c>
      <c r="D58" s="42" t="s">
        <v>0</v>
      </c>
      <c r="E58" s="40">
        <v>43748</v>
      </c>
      <c r="F58" s="43">
        <v>2</v>
      </c>
      <c r="G58" s="44"/>
      <c r="H58" s="10" t="e">
        <f>VLOOKUP(C58,'[1]Skema Sjælland hul rens røde'!$D:$D,1,0)</f>
        <v>#N/A</v>
      </c>
    </row>
    <row r="59" spans="1:8" x14ac:dyDescent="0.3">
      <c r="A59" s="12">
        <f t="shared" si="0"/>
        <v>55</v>
      </c>
      <c r="B59" s="40" t="s">
        <v>202</v>
      </c>
      <c r="C59" s="41" t="s">
        <v>298</v>
      </c>
      <c r="D59" s="42" t="s">
        <v>0</v>
      </c>
      <c r="E59" s="40">
        <v>49340</v>
      </c>
      <c r="F59" s="43">
        <v>5</v>
      </c>
      <c r="G59" s="44"/>
      <c r="H59" s="10" t="e">
        <f>VLOOKUP(C59,'[1]Skema Sjælland hul rens røde'!$D:$D,1,0)</f>
        <v>#N/A</v>
      </c>
    </row>
    <row r="60" spans="1:8" x14ac:dyDescent="0.3">
      <c r="A60" s="12">
        <f t="shared" si="0"/>
        <v>56</v>
      </c>
      <c r="B60" s="40" t="s">
        <v>202</v>
      </c>
      <c r="C60" s="41" t="s">
        <v>229</v>
      </c>
      <c r="D60" s="42" t="s">
        <v>296</v>
      </c>
      <c r="E60" s="40">
        <v>49318</v>
      </c>
      <c r="F60" s="43">
        <v>5</v>
      </c>
      <c r="G60" s="44"/>
      <c r="H60" s="10" t="str">
        <f>VLOOKUP(C60,'[1]Skema Sjælland hul rens røde'!$D:$D,1,0)</f>
        <v>Nivellering</v>
      </c>
    </row>
    <row r="61" spans="1:8" x14ac:dyDescent="0.3">
      <c r="A61" s="12">
        <f t="shared" si="0"/>
        <v>57</v>
      </c>
      <c r="B61" s="40" t="s">
        <v>202</v>
      </c>
      <c r="C61" s="41" t="s">
        <v>299</v>
      </c>
      <c r="D61" s="42" t="s">
        <v>0</v>
      </c>
      <c r="E61" s="40">
        <v>43577</v>
      </c>
      <c r="F61" s="43">
        <v>1</v>
      </c>
      <c r="G61" s="44"/>
      <c r="H61" s="10" t="e">
        <f>VLOOKUP(C61,'[1]Skema Sjælland hul rens røde'!$D:$D,1,0)</f>
        <v>#N/A</v>
      </c>
    </row>
    <row r="62" spans="1:8" x14ac:dyDescent="0.3">
      <c r="A62" s="12">
        <f t="shared" si="0"/>
        <v>58</v>
      </c>
      <c r="B62" s="46" t="s">
        <v>202</v>
      </c>
      <c r="C62" s="45" t="s">
        <v>300</v>
      </c>
      <c r="D62" s="35" t="s">
        <v>0</v>
      </c>
      <c r="E62" s="46">
        <v>42905</v>
      </c>
      <c r="F62" s="47">
        <v>1</v>
      </c>
      <c r="G62" s="46"/>
      <c r="H62" s="10" t="e">
        <f>VLOOKUP(C62,'[1]Skema Sjælland hul rens røde'!$D:$D,1,0)</f>
        <v>#N/A</v>
      </c>
    </row>
    <row r="63" spans="1:8" x14ac:dyDescent="0.3">
      <c r="A63" s="12">
        <f t="shared" si="0"/>
        <v>59</v>
      </c>
      <c r="B63" s="46" t="s">
        <v>202</v>
      </c>
      <c r="C63" s="45" t="s">
        <v>301</v>
      </c>
      <c r="D63" s="35" t="s">
        <v>0</v>
      </c>
      <c r="E63" s="46">
        <v>47942</v>
      </c>
      <c r="F63" s="47">
        <v>2</v>
      </c>
      <c r="G63" s="46"/>
      <c r="H63" s="10" t="e">
        <f>VLOOKUP(C63,'[1]Skema Sjælland hul rens røde'!$D:$D,1,0)</f>
        <v>#N/A</v>
      </c>
    </row>
    <row r="64" spans="1:8" x14ac:dyDescent="0.3">
      <c r="A64" s="12">
        <f t="shared" si="0"/>
        <v>60</v>
      </c>
      <c r="B64" s="40" t="s">
        <v>202</v>
      </c>
      <c r="C64" s="41" t="s">
        <v>302</v>
      </c>
      <c r="D64" s="42" t="s">
        <v>0</v>
      </c>
      <c r="E64" s="40">
        <v>45566</v>
      </c>
      <c r="F64" s="43">
        <v>1</v>
      </c>
      <c r="G64" s="44"/>
      <c r="H64" s="10" t="e">
        <f>VLOOKUP(C64,'[1]Skema Sjælland hul rens røde'!$D:$D,1,0)</f>
        <v>#N/A</v>
      </c>
    </row>
    <row r="65" spans="1:8" x14ac:dyDescent="0.3">
      <c r="A65" s="12">
        <f t="shared" si="0"/>
        <v>61</v>
      </c>
      <c r="B65" s="46" t="s">
        <v>202</v>
      </c>
      <c r="C65" s="45" t="s">
        <v>303</v>
      </c>
      <c r="D65" s="35" t="s">
        <v>0</v>
      </c>
      <c r="E65" s="46">
        <v>45845</v>
      </c>
      <c r="F65" s="47">
        <v>4</v>
      </c>
      <c r="G65" s="46"/>
      <c r="H65" s="10" t="e">
        <f>VLOOKUP(C65,'[1]Skema Sjælland hul rens røde'!$D:$D,1,0)</f>
        <v>#N/A</v>
      </c>
    </row>
    <row r="66" spans="1:8" x14ac:dyDescent="0.3">
      <c r="A66" s="12">
        <f t="shared" si="0"/>
        <v>62</v>
      </c>
      <c r="B66" s="40" t="s">
        <v>202</v>
      </c>
      <c r="C66" s="41" t="s">
        <v>304</v>
      </c>
      <c r="D66" s="42" t="s">
        <v>0</v>
      </c>
      <c r="E66" s="40">
        <v>41909</v>
      </c>
      <c r="F66" s="43">
        <v>1</v>
      </c>
      <c r="G66" s="44"/>
      <c r="H66" s="10" t="e">
        <f>VLOOKUP(C66,'[1]Skema Sjælland hul rens røde'!$D:$D,1,0)</f>
        <v>#N/A</v>
      </c>
    </row>
    <row r="67" spans="1:8" x14ac:dyDescent="0.3">
      <c r="A67" s="12">
        <f t="shared" si="0"/>
        <v>63</v>
      </c>
      <c r="B67" s="46" t="s">
        <v>202</v>
      </c>
      <c r="C67" s="45" t="s">
        <v>305</v>
      </c>
      <c r="D67" s="35" t="s">
        <v>0</v>
      </c>
      <c r="E67" s="46">
        <v>40085</v>
      </c>
      <c r="F67" s="47">
        <v>1</v>
      </c>
      <c r="G67" s="46"/>
      <c r="H67" s="10" t="e">
        <f>VLOOKUP(C67,'[1]Skema Sjælland hul rens røde'!$D:$D,1,0)</f>
        <v>#N/A</v>
      </c>
    </row>
    <row r="68" spans="1:8" x14ac:dyDescent="0.3">
      <c r="A68" s="12">
        <f t="shared" si="0"/>
        <v>64</v>
      </c>
      <c r="B68" s="40" t="s">
        <v>202</v>
      </c>
      <c r="C68" s="41" t="s">
        <v>306</v>
      </c>
      <c r="D68" s="42" t="s">
        <v>296</v>
      </c>
      <c r="E68" s="40">
        <v>44004</v>
      </c>
      <c r="F68" s="43">
        <v>15</v>
      </c>
      <c r="G68" s="44"/>
      <c r="H68" s="10" t="e">
        <f>VLOOKUP(C68,'[1]Skema Sjælland hul rens røde'!$D:$D,1,0)</f>
        <v>#N/A</v>
      </c>
    </row>
    <row r="69" spans="1:8" x14ac:dyDescent="0.3">
      <c r="A69" s="12">
        <f t="shared" ref="A69:A132" si="1">ROW(A65)</f>
        <v>65</v>
      </c>
      <c r="B69" s="40" t="s">
        <v>202</v>
      </c>
      <c r="C69" s="41" t="s">
        <v>307</v>
      </c>
      <c r="D69" s="42" t="s">
        <v>0</v>
      </c>
      <c r="E69" s="40">
        <v>49338</v>
      </c>
      <c r="F69" s="43">
        <v>7</v>
      </c>
      <c r="G69" s="44"/>
      <c r="H69" s="10" t="e">
        <f>VLOOKUP(C69,'[1]Skema Sjælland hul rens røde'!$D:$D,1,0)</f>
        <v>#N/A</v>
      </c>
    </row>
    <row r="70" spans="1:8" x14ac:dyDescent="0.3">
      <c r="A70" s="12">
        <f t="shared" si="1"/>
        <v>66</v>
      </c>
      <c r="B70" s="40" t="s">
        <v>202</v>
      </c>
      <c r="C70" s="41" t="s">
        <v>308</v>
      </c>
      <c r="D70" s="42" t="s">
        <v>0</v>
      </c>
      <c r="E70" s="40">
        <v>47200</v>
      </c>
      <c r="F70" s="43">
        <v>2</v>
      </c>
      <c r="G70" s="44"/>
      <c r="H70" s="10" t="e">
        <f>VLOOKUP(C70,'[1]Skema Sjælland hul rens røde'!$D:$D,1,0)</f>
        <v>#N/A</v>
      </c>
    </row>
    <row r="71" spans="1:8" x14ac:dyDescent="0.3">
      <c r="A71" s="12">
        <f t="shared" si="1"/>
        <v>67</v>
      </c>
      <c r="B71" s="40" t="s">
        <v>202</v>
      </c>
      <c r="C71" s="41" t="s">
        <v>309</v>
      </c>
      <c r="D71" s="42" t="s">
        <v>0</v>
      </c>
      <c r="E71" s="40">
        <v>43683</v>
      </c>
      <c r="F71" s="43">
        <v>5</v>
      </c>
      <c r="G71" s="44"/>
      <c r="H71" s="10" t="e">
        <f>VLOOKUP(C71,'[1]Skema Sjælland hul rens røde'!$D:$D,1,0)</f>
        <v>#N/A</v>
      </c>
    </row>
    <row r="72" spans="1:8" x14ac:dyDescent="0.3">
      <c r="A72" s="12">
        <f t="shared" si="1"/>
        <v>68</v>
      </c>
      <c r="B72" s="40" t="s">
        <v>202</v>
      </c>
      <c r="C72" s="41" t="s">
        <v>310</v>
      </c>
      <c r="D72" s="42" t="s">
        <v>0</v>
      </c>
      <c r="E72" s="40">
        <v>49059</v>
      </c>
      <c r="F72" s="43">
        <v>4</v>
      </c>
      <c r="G72" s="44"/>
      <c r="H72" s="10" t="e">
        <f>VLOOKUP(C72,'[1]Skema Sjælland hul rens røde'!$D:$D,1,0)</f>
        <v>#N/A</v>
      </c>
    </row>
    <row r="73" spans="1:8" x14ac:dyDescent="0.3">
      <c r="A73" s="12">
        <f t="shared" si="1"/>
        <v>69</v>
      </c>
      <c r="B73" s="40" t="s">
        <v>202</v>
      </c>
      <c r="C73" s="41" t="s">
        <v>217</v>
      </c>
      <c r="D73" s="42" t="s">
        <v>0</v>
      </c>
      <c r="E73" s="40">
        <v>48671</v>
      </c>
      <c r="F73" s="43">
        <v>5</v>
      </c>
      <c r="G73" s="44"/>
      <c r="H73" s="10" t="str">
        <f>VLOOKUP(C73,'[1]Skema Sjælland hul rens røde'!$D:$D,1,0)</f>
        <v>Teleskoplæsser - Certifikat</v>
      </c>
    </row>
    <row r="74" spans="1:8" x14ac:dyDescent="0.3">
      <c r="A74" s="12">
        <f t="shared" si="1"/>
        <v>70</v>
      </c>
      <c r="B74" s="40" t="s">
        <v>202</v>
      </c>
      <c r="C74" s="41" t="s">
        <v>311</v>
      </c>
      <c r="D74" s="42" t="s">
        <v>254</v>
      </c>
      <c r="E74" s="40"/>
      <c r="F74" s="40"/>
      <c r="G74" s="40"/>
      <c r="H74" s="10" t="e">
        <f>VLOOKUP(C74,'[1]Skema Sjælland hul rens røde'!$D:$D,1,0)</f>
        <v>#N/A</v>
      </c>
    </row>
    <row r="75" spans="1:8" x14ac:dyDescent="0.3">
      <c r="A75" s="12">
        <f t="shared" si="1"/>
        <v>71</v>
      </c>
      <c r="B75" s="40" t="s">
        <v>202</v>
      </c>
      <c r="C75" s="41" t="s">
        <v>312</v>
      </c>
      <c r="D75" s="42" t="s">
        <v>296</v>
      </c>
      <c r="E75" s="40">
        <v>49955</v>
      </c>
      <c r="F75" s="43">
        <v>15</v>
      </c>
      <c r="G75" s="44"/>
      <c r="H75" s="10" t="e">
        <f>VLOOKUP(C75,'[1]Skema Sjælland hul rens røde'!$D:$D,1,0)</f>
        <v>#N/A</v>
      </c>
    </row>
    <row r="76" spans="1:8" x14ac:dyDescent="0.3">
      <c r="A76" s="12">
        <f t="shared" si="1"/>
        <v>72</v>
      </c>
      <c r="B76" s="40" t="s">
        <v>202</v>
      </c>
      <c r="C76" s="41" t="s">
        <v>313</v>
      </c>
      <c r="D76" s="42" t="s">
        <v>296</v>
      </c>
      <c r="E76" s="40">
        <v>49943</v>
      </c>
      <c r="F76" s="43">
        <v>22</v>
      </c>
      <c r="G76" s="44"/>
      <c r="H76" s="10" t="e">
        <f>VLOOKUP(C76,'[1]Skema Sjælland hul rens røde'!$D:$D,1,0)</f>
        <v>#N/A</v>
      </c>
    </row>
    <row r="77" spans="1:8" x14ac:dyDescent="0.3">
      <c r="A77" s="12">
        <f t="shared" si="1"/>
        <v>73</v>
      </c>
      <c r="B77" s="35" t="s">
        <v>202</v>
      </c>
      <c r="C77" s="36" t="s">
        <v>314</v>
      </c>
      <c r="D77" s="35" t="s">
        <v>0</v>
      </c>
      <c r="E77" s="37">
        <v>47136</v>
      </c>
      <c r="F77" s="38">
        <v>2</v>
      </c>
      <c r="G77" s="39"/>
      <c r="H77" s="10" t="str">
        <f>VLOOKUP(C77,'[1]Skema Sjælland hul rens røde'!$D:$D,1,0)</f>
        <v>Vejen som arbejdsplads</v>
      </c>
    </row>
    <row r="78" spans="1:8" x14ac:dyDescent="0.3">
      <c r="A78" s="12">
        <f t="shared" si="1"/>
        <v>74</v>
      </c>
      <c r="B78" s="15" t="s">
        <v>170</v>
      </c>
      <c r="C78" s="27" t="s">
        <v>194</v>
      </c>
      <c r="D78" s="15" t="s">
        <v>0</v>
      </c>
      <c r="E78" s="17">
        <v>20851</v>
      </c>
      <c r="F78" s="28">
        <v>3</v>
      </c>
      <c r="G78" s="13"/>
      <c r="H78" s="10" t="str">
        <f>VLOOKUP(C78,'[1]Skema Sjælland hul rens røde'!$D:$D,1,0)</f>
        <v>Almen fødevarehygiejne</v>
      </c>
    </row>
    <row r="79" spans="1:8" x14ac:dyDescent="0.3">
      <c r="A79" s="12">
        <f t="shared" si="1"/>
        <v>75</v>
      </c>
      <c r="B79" s="13" t="s">
        <v>170</v>
      </c>
      <c r="C79" s="14" t="s">
        <v>315</v>
      </c>
      <c r="D79" s="15" t="s">
        <v>0</v>
      </c>
      <c r="E79" s="13">
        <v>48813</v>
      </c>
      <c r="F79" s="16">
        <v>3</v>
      </c>
      <c r="G79" s="13"/>
      <c r="H79" s="10" t="e">
        <f>VLOOKUP(C79,'[1]Skema Sjælland hul rens røde'!$D:$D,1,0)</f>
        <v>#N/A</v>
      </c>
    </row>
    <row r="80" spans="1:8" x14ac:dyDescent="0.3">
      <c r="A80" s="12">
        <f t="shared" si="1"/>
        <v>76</v>
      </c>
      <c r="B80" s="25" t="s">
        <v>170</v>
      </c>
      <c r="C80" s="29" t="s">
        <v>316</v>
      </c>
      <c r="D80" s="19" t="s">
        <v>0</v>
      </c>
      <c r="E80" s="34" t="s">
        <v>317</v>
      </c>
      <c r="F80" s="26">
        <v>2</v>
      </c>
      <c r="G80" s="25"/>
      <c r="H80" s="10" t="e">
        <f>VLOOKUP(C80,'[1]Skema Sjælland hul rens røde'!$D:$D,1,0)</f>
        <v>#N/A</v>
      </c>
    </row>
    <row r="81" spans="1:8" x14ac:dyDescent="0.3">
      <c r="A81" s="12">
        <f t="shared" si="1"/>
        <v>77</v>
      </c>
      <c r="B81" s="13" t="s">
        <v>170</v>
      </c>
      <c r="C81" s="14" t="s">
        <v>291</v>
      </c>
      <c r="D81" s="15" t="s">
        <v>0</v>
      </c>
      <c r="E81" s="13">
        <v>48049</v>
      </c>
      <c r="F81" s="16">
        <v>2</v>
      </c>
      <c r="G81" s="13"/>
      <c r="H81" s="10" t="e">
        <f>VLOOKUP(C81,'[1]Skema Sjælland hul rens røde'!$D:$D,1,0)</f>
        <v>#N/A</v>
      </c>
    </row>
    <row r="82" spans="1:8" ht="27.6" x14ac:dyDescent="0.3">
      <c r="A82" s="12">
        <f t="shared" si="1"/>
        <v>78</v>
      </c>
      <c r="B82" s="13" t="s">
        <v>170</v>
      </c>
      <c r="C82" s="13" t="s">
        <v>191</v>
      </c>
      <c r="D82" s="13" t="s">
        <v>0</v>
      </c>
      <c r="E82" s="13">
        <v>20806</v>
      </c>
      <c r="F82" s="13">
        <v>2</v>
      </c>
      <c r="G82" s="13"/>
      <c r="H82" s="10" t="str">
        <f>VLOOKUP(C82,'[1]Skema Sjælland hul rens røde'!$D:$D,1,0)</f>
        <v>Barista 1: Tilberedning af kaffe, kakao og the</v>
      </c>
    </row>
    <row r="83" spans="1:8" x14ac:dyDescent="0.3">
      <c r="A83" s="12">
        <f t="shared" si="1"/>
        <v>79</v>
      </c>
      <c r="B83" s="13" t="s">
        <v>170</v>
      </c>
      <c r="C83" s="13" t="s">
        <v>318</v>
      </c>
      <c r="D83" s="13" t="s">
        <v>0</v>
      </c>
      <c r="E83" s="13">
        <v>20826</v>
      </c>
      <c r="F83" s="13">
        <v>1</v>
      </c>
      <c r="G83" s="13"/>
      <c r="H83" s="10" t="e">
        <f>VLOOKUP(C83,'[1]Skema Sjælland hul rens røde'!$D:$D,1,0)</f>
        <v>#N/A</v>
      </c>
    </row>
    <row r="84" spans="1:8" ht="27.6" x14ac:dyDescent="0.3">
      <c r="A84" s="12">
        <f t="shared" si="1"/>
        <v>80</v>
      </c>
      <c r="B84" s="13" t="s">
        <v>170</v>
      </c>
      <c r="C84" s="13" t="s">
        <v>90</v>
      </c>
      <c r="D84" s="13" t="s">
        <v>0</v>
      </c>
      <c r="E84" s="13">
        <v>47381</v>
      </c>
      <c r="F84" s="13">
        <v>2</v>
      </c>
      <c r="G84" s="13"/>
      <c r="H84" s="10" t="str">
        <f>VLOOKUP(C84,'[1]Skema Sjælland hul rens røde'!$D:$D,1,0)</f>
        <v>Bilagsbehandling med efterfølgende kasserapport</v>
      </c>
    </row>
    <row r="85" spans="1:8" x14ac:dyDescent="0.3">
      <c r="A85" s="12">
        <f t="shared" si="1"/>
        <v>81</v>
      </c>
      <c r="B85" s="13" t="s">
        <v>170</v>
      </c>
      <c r="C85" s="13" t="s">
        <v>319</v>
      </c>
      <c r="D85" s="13" t="s">
        <v>0</v>
      </c>
      <c r="E85" s="13">
        <v>49843</v>
      </c>
      <c r="F85" s="13">
        <v>2</v>
      </c>
      <c r="G85" s="13"/>
      <c r="H85" s="10" t="e">
        <f>VLOOKUP(C85,'[1]Skema Sjælland hul rens røde'!$D:$D,1,0)</f>
        <v>#N/A</v>
      </c>
    </row>
    <row r="86" spans="1:8" x14ac:dyDescent="0.3">
      <c r="A86" s="12">
        <f t="shared" si="1"/>
        <v>82</v>
      </c>
      <c r="B86" s="13" t="s">
        <v>170</v>
      </c>
      <c r="C86" s="13" t="s">
        <v>320</v>
      </c>
      <c r="D86" s="13" t="s">
        <v>0</v>
      </c>
      <c r="E86" s="13">
        <v>48771</v>
      </c>
      <c r="F86" s="13">
        <v>3</v>
      </c>
      <c r="G86" s="13"/>
      <c r="H86" s="10" t="str">
        <f>VLOOKUP(C86,'[1]Skema Sjælland hul rens røde'!$D:$D,1,0)</f>
        <v>Bæredygtighed i storkøkkener</v>
      </c>
    </row>
    <row r="87" spans="1:8" ht="27.6" x14ac:dyDescent="0.3">
      <c r="A87" s="12">
        <f t="shared" si="1"/>
        <v>83</v>
      </c>
      <c r="B87" s="13" t="s">
        <v>170</v>
      </c>
      <c r="C87" s="13" t="s">
        <v>199</v>
      </c>
      <c r="D87" s="13" t="s">
        <v>0</v>
      </c>
      <c r="E87" s="13">
        <v>49844</v>
      </c>
      <c r="F87" s="13">
        <v>2</v>
      </c>
      <c r="G87" s="13"/>
      <c r="H87" s="10" t="str">
        <f>VLOOKUP(C87,'[1]Skema Sjælland hul rens røde'!$D:$D,1,0)</f>
        <v>Bæredygtighed i værtskab, service og oplevelser</v>
      </c>
    </row>
    <row r="88" spans="1:8" x14ac:dyDescent="0.3">
      <c r="A88" s="12">
        <f t="shared" si="1"/>
        <v>84</v>
      </c>
      <c r="B88" s="13" t="s">
        <v>170</v>
      </c>
      <c r="C88" s="13" t="s">
        <v>321</v>
      </c>
      <c r="D88" s="13" t="s">
        <v>0</v>
      </c>
      <c r="E88" s="13">
        <v>45969</v>
      </c>
      <c r="F88" s="13">
        <v>2</v>
      </c>
      <c r="G88" s="13"/>
      <c r="H88" s="10" t="e">
        <f>VLOOKUP(C88,'[1]Skema Sjælland hul rens røde'!$D:$D,1,0)</f>
        <v>#N/A</v>
      </c>
    </row>
    <row r="89" spans="1:8" x14ac:dyDescent="0.3">
      <c r="A89" s="12">
        <f t="shared" si="1"/>
        <v>85</v>
      </c>
      <c r="B89" s="13" t="s">
        <v>170</v>
      </c>
      <c r="C89" s="13" t="s">
        <v>200</v>
      </c>
      <c r="D89" s="13" t="s">
        <v>0</v>
      </c>
      <c r="E89" s="13">
        <v>49852</v>
      </c>
      <c r="F89" s="13">
        <v>2</v>
      </c>
      <c r="G89" s="13"/>
      <c r="H89" s="10" t="str">
        <f>VLOOKUP(C89,'[1]Skema Sjælland hul rens røde'!$D:$D,1,0)</f>
        <v>Det klimavenlige køkken</v>
      </c>
    </row>
    <row r="90" spans="1:8" x14ac:dyDescent="0.3">
      <c r="A90" s="12">
        <f t="shared" si="1"/>
        <v>86</v>
      </c>
      <c r="B90" s="13" t="s">
        <v>170</v>
      </c>
      <c r="C90" s="13" t="s">
        <v>322</v>
      </c>
      <c r="D90" s="13" t="s">
        <v>252</v>
      </c>
      <c r="E90" s="13">
        <v>37697</v>
      </c>
      <c r="F90" s="13"/>
      <c r="G90" s="13">
        <v>10</v>
      </c>
      <c r="H90" s="10" t="e">
        <f>VLOOKUP(C90,'[1]Skema Sjælland hul rens røde'!$D:$D,1,0)</f>
        <v>#N/A</v>
      </c>
    </row>
    <row r="91" spans="1:8" ht="27.6" x14ac:dyDescent="0.3">
      <c r="A91" s="12">
        <f t="shared" si="1"/>
        <v>87</v>
      </c>
      <c r="B91" s="13" t="s">
        <v>170</v>
      </c>
      <c r="C91" s="13" t="s">
        <v>193</v>
      </c>
      <c r="D91" s="13" t="s">
        <v>0</v>
      </c>
      <c r="E91" s="13">
        <v>20850</v>
      </c>
      <c r="F91" s="13">
        <v>4</v>
      </c>
      <c r="G91" s="13"/>
      <c r="H91" s="10" t="str">
        <f>VLOOKUP(C91,'[1]Skema Sjælland hul rens røde'!$D:$D,1,0)</f>
        <v>Fødevarehygiejne og egenkontrol</v>
      </c>
    </row>
    <row r="92" spans="1:8" x14ac:dyDescent="0.3">
      <c r="A92" s="12">
        <f t="shared" si="1"/>
        <v>88</v>
      </c>
      <c r="B92" s="13" t="s">
        <v>170</v>
      </c>
      <c r="C92" s="13" t="s">
        <v>323</v>
      </c>
      <c r="D92" s="13" t="s">
        <v>252</v>
      </c>
      <c r="E92" s="13">
        <v>37699</v>
      </c>
      <c r="F92" s="13"/>
      <c r="G92" s="13">
        <v>10</v>
      </c>
      <c r="H92" s="10" t="e">
        <f>VLOOKUP(C92,'[1]Skema Sjælland hul rens røde'!$D:$D,1,0)</f>
        <v>#N/A</v>
      </c>
    </row>
    <row r="93" spans="1:8" ht="27.6" x14ac:dyDescent="0.3">
      <c r="A93" s="12">
        <f t="shared" si="1"/>
        <v>89</v>
      </c>
      <c r="B93" s="13" t="s">
        <v>170</v>
      </c>
      <c r="C93" s="13" t="s">
        <v>324</v>
      </c>
      <c r="D93" s="13" t="s">
        <v>0</v>
      </c>
      <c r="E93" s="13">
        <v>49349</v>
      </c>
      <c r="F93" s="13">
        <v>1</v>
      </c>
      <c r="G93" s="13"/>
      <c r="H93" s="10" t="str">
        <f>VLOOKUP(C93,'[1]Skema Sjælland hul rens røde'!$D:$D,1,0)</f>
        <v>Grundlæggende rengøringshygiejne</v>
      </c>
    </row>
    <row r="94" spans="1:8" x14ac:dyDescent="0.3">
      <c r="A94" s="12">
        <f t="shared" si="1"/>
        <v>90</v>
      </c>
      <c r="B94" s="13" t="s">
        <v>170</v>
      </c>
      <c r="C94" s="13" t="s">
        <v>190</v>
      </c>
      <c r="D94" s="13" t="s">
        <v>0</v>
      </c>
      <c r="E94" s="13">
        <v>20841</v>
      </c>
      <c r="F94" s="13">
        <v>5</v>
      </c>
      <c r="G94" s="13"/>
      <c r="H94" s="10" t="str">
        <f>VLOOKUP(C94,'[1]Skema Sjælland hul rens røde'!$D:$D,1,0)</f>
        <v>Grundtilberedning</v>
      </c>
    </row>
    <row r="95" spans="1:8" ht="27.6" x14ac:dyDescent="0.3">
      <c r="A95" s="12">
        <f t="shared" si="1"/>
        <v>91</v>
      </c>
      <c r="B95" s="13" t="s">
        <v>170</v>
      </c>
      <c r="C95" s="13" t="s">
        <v>175</v>
      </c>
      <c r="D95" s="13" t="s">
        <v>0</v>
      </c>
      <c r="E95" s="13">
        <v>21570</v>
      </c>
      <c r="F95" s="13">
        <v>1</v>
      </c>
      <c r="G95" s="13"/>
      <c r="H95" s="10" t="str">
        <f>VLOOKUP(C95,'[1]Skema Sjælland hul rens røde'!$D:$D,1,0)</f>
        <v>Grønt smørrebrød i professionelle køkkener</v>
      </c>
    </row>
    <row r="96" spans="1:8" x14ac:dyDescent="0.3">
      <c r="A96" s="12">
        <f t="shared" si="1"/>
        <v>92</v>
      </c>
      <c r="B96" s="13" t="s">
        <v>170</v>
      </c>
      <c r="C96" s="13" t="s">
        <v>185</v>
      </c>
      <c r="D96" s="13" t="s">
        <v>0</v>
      </c>
      <c r="E96" s="13">
        <v>48867</v>
      </c>
      <c r="F96" s="13">
        <v>1</v>
      </c>
      <c r="G96" s="13"/>
      <c r="H96" s="10" t="e">
        <f>VLOOKUP(C96,'[1]Skema Sjælland hul rens røde'!$D:$D,1,0)</f>
        <v>#N/A</v>
      </c>
    </row>
    <row r="97" spans="1:8" x14ac:dyDescent="0.3">
      <c r="A97" s="12">
        <f t="shared" si="1"/>
        <v>93</v>
      </c>
      <c r="B97" s="13" t="s">
        <v>170</v>
      </c>
      <c r="C97" s="13" t="s">
        <v>325</v>
      </c>
      <c r="D97" s="13" t="s">
        <v>0</v>
      </c>
      <c r="E97" s="13">
        <v>20848</v>
      </c>
      <c r="F97" s="13">
        <v>1</v>
      </c>
      <c r="G97" s="13"/>
      <c r="H97" s="10" t="e">
        <f>VLOOKUP(C97,'[1]Skema Sjælland hul rens røde'!$D:$D,1,0)</f>
        <v>#N/A</v>
      </c>
    </row>
    <row r="98" spans="1:8" x14ac:dyDescent="0.3">
      <c r="A98" s="12">
        <f t="shared" si="1"/>
        <v>94</v>
      </c>
      <c r="B98" s="13" t="s">
        <v>170</v>
      </c>
      <c r="C98" s="13" t="s">
        <v>326</v>
      </c>
      <c r="D98" s="13" t="s">
        <v>0</v>
      </c>
      <c r="E98" s="13">
        <v>21569</v>
      </c>
      <c r="F98" s="13">
        <v>1</v>
      </c>
      <c r="G98" s="13"/>
      <c r="H98" s="10" t="e">
        <f>VLOOKUP(C98,'[1]Skema Sjælland hul rens røde'!$D:$D,1,0)</f>
        <v>#N/A</v>
      </c>
    </row>
    <row r="99" spans="1:8" x14ac:dyDescent="0.3">
      <c r="A99" s="12">
        <f t="shared" si="1"/>
        <v>95</v>
      </c>
      <c r="B99" s="13" t="s">
        <v>170</v>
      </c>
      <c r="C99" s="13" t="s">
        <v>327</v>
      </c>
      <c r="D99" s="13" t="s">
        <v>0</v>
      </c>
      <c r="E99" s="13">
        <v>48801</v>
      </c>
      <c r="F99" s="13">
        <v>5</v>
      </c>
      <c r="G99" s="13"/>
      <c r="H99" s="10" t="e">
        <f>VLOOKUP(C99,'[1]Skema Sjælland hul rens røde'!$D:$D,1,0)</f>
        <v>#N/A</v>
      </c>
    </row>
    <row r="100" spans="1:8" x14ac:dyDescent="0.3">
      <c r="A100" s="12">
        <f t="shared" si="1"/>
        <v>96</v>
      </c>
      <c r="B100" s="13" t="s">
        <v>170</v>
      </c>
      <c r="C100" s="13" t="s">
        <v>328</v>
      </c>
      <c r="D100" s="13" t="s">
        <v>0</v>
      </c>
      <c r="E100" s="13">
        <v>48844</v>
      </c>
      <c r="F100" s="13">
        <v>2</v>
      </c>
      <c r="G100" s="13"/>
      <c r="H100" s="10" t="e">
        <f>VLOOKUP(C100,'[1]Skema Sjælland hul rens røde'!$D:$D,1,0)</f>
        <v>#N/A</v>
      </c>
    </row>
    <row r="101" spans="1:8" ht="27.6" x14ac:dyDescent="0.3">
      <c r="A101" s="12">
        <f t="shared" si="1"/>
        <v>97</v>
      </c>
      <c r="B101" s="13" t="s">
        <v>170</v>
      </c>
      <c r="C101" s="13" t="s">
        <v>329</v>
      </c>
      <c r="D101" s="13" t="s">
        <v>0</v>
      </c>
      <c r="E101" s="13">
        <v>21567</v>
      </c>
      <c r="F101" s="13">
        <v>3</v>
      </c>
      <c r="G101" s="13"/>
      <c r="H101" s="10" t="str">
        <f>VLOOKUP(C101,'[1]Skema Sjælland hul rens røde'!$D:$D,1,0)</f>
        <v>Plantebaseret mad i professionelle køkkener</v>
      </c>
    </row>
    <row r="102" spans="1:8" ht="27.6" x14ac:dyDescent="0.3">
      <c r="A102" s="12">
        <f t="shared" si="1"/>
        <v>98</v>
      </c>
      <c r="B102" s="13" t="s">
        <v>170</v>
      </c>
      <c r="C102" s="13" t="s">
        <v>176</v>
      </c>
      <c r="D102" s="13" t="s">
        <v>0</v>
      </c>
      <c r="E102" s="13">
        <v>21568</v>
      </c>
      <c r="F102" s="13">
        <v>1</v>
      </c>
      <c r="G102" s="13"/>
      <c r="H102" s="10" t="str">
        <f>VLOOKUP(C102,'[1]Skema Sjælland hul rens røde'!$D:$D,1,0)</f>
        <v>Plantefars i professionelle køkkener</v>
      </c>
    </row>
    <row r="103" spans="1:8" x14ac:dyDescent="0.3">
      <c r="A103" s="12">
        <f t="shared" si="1"/>
        <v>99</v>
      </c>
      <c r="B103" s="13" t="s">
        <v>170</v>
      </c>
      <c r="C103" s="13" t="s">
        <v>330</v>
      </c>
      <c r="D103" s="13" t="s">
        <v>0</v>
      </c>
      <c r="E103" s="13">
        <v>48154</v>
      </c>
      <c r="F103" s="13">
        <v>2</v>
      </c>
      <c r="G103" s="13"/>
      <c r="H103" s="10" t="e">
        <f>VLOOKUP(C103,'[1]Skema Sjælland hul rens røde'!$D:$D,1,0)</f>
        <v>#N/A</v>
      </c>
    </row>
    <row r="104" spans="1:8" x14ac:dyDescent="0.3">
      <c r="A104" s="12">
        <f t="shared" si="1"/>
        <v>100</v>
      </c>
      <c r="B104" s="13" t="s">
        <v>170</v>
      </c>
      <c r="C104" s="13" t="s">
        <v>186</v>
      </c>
      <c r="D104" s="13" t="s">
        <v>0</v>
      </c>
      <c r="E104" s="13">
        <v>48826</v>
      </c>
      <c r="F104" s="13">
        <v>2</v>
      </c>
      <c r="G104" s="13"/>
      <c r="H104" s="10" t="str">
        <f>VLOOKUP(C104,'[1]Skema Sjælland hul rens røde'!$D:$D,1,0)</f>
        <v>Råvarer i køkkenet - trin 1</v>
      </c>
    </row>
    <row r="105" spans="1:8" x14ac:dyDescent="0.3">
      <c r="A105" s="12">
        <f t="shared" si="1"/>
        <v>101</v>
      </c>
      <c r="B105" s="13" t="s">
        <v>170</v>
      </c>
      <c r="C105" s="13" t="s">
        <v>197</v>
      </c>
      <c r="D105" s="13" t="s">
        <v>0</v>
      </c>
      <c r="E105" s="13">
        <v>47692</v>
      </c>
      <c r="F105" s="13">
        <v>1</v>
      </c>
      <c r="G105" s="13"/>
      <c r="H105" s="10" t="str">
        <f>VLOOKUP(C105,'[1]Skema Sjælland hul rens røde'!$D:$D,1,0)</f>
        <v>Salg og service i gæstebetjening</v>
      </c>
    </row>
    <row r="106" spans="1:8" ht="27.6" x14ac:dyDescent="0.3">
      <c r="A106" s="12">
        <f t="shared" si="1"/>
        <v>102</v>
      </c>
      <c r="B106" s="13" t="s">
        <v>170</v>
      </c>
      <c r="C106" s="13" t="s">
        <v>184</v>
      </c>
      <c r="D106" s="13" t="s">
        <v>0</v>
      </c>
      <c r="E106" s="13">
        <v>20846</v>
      </c>
      <c r="F106" s="13">
        <v>3</v>
      </c>
      <c r="G106" s="13"/>
      <c r="H106" s="10" t="str">
        <f>VLOOKUP(C106,'[1]Skema Sjælland hul rens røde'!$D:$D,1,0)</f>
        <v>Tilberedning af kolde og lune anretninger</v>
      </c>
    </row>
    <row r="107" spans="1:8" x14ac:dyDescent="0.3">
      <c r="A107" s="12">
        <f t="shared" si="1"/>
        <v>103</v>
      </c>
      <c r="B107" s="13" t="s">
        <v>170</v>
      </c>
      <c r="C107" s="13" t="s">
        <v>192</v>
      </c>
      <c r="D107" s="13" t="s">
        <v>0</v>
      </c>
      <c r="E107" s="13">
        <v>20843</v>
      </c>
      <c r="F107" s="13">
        <v>3</v>
      </c>
      <c r="G107" s="13"/>
      <c r="H107" s="10" t="str">
        <f>VLOOKUP(C107,'[1]Skema Sjælland hul rens røde'!$D:$D,1,0)</f>
        <v>Udvidet råvarekendskab</v>
      </c>
    </row>
    <row r="108" spans="1:8" x14ac:dyDescent="0.3">
      <c r="A108" s="12">
        <f t="shared" si="1"/>
        <v>104</v>
      </c>
      <c r="B108" s="15" t="s">
        <v>170</v>
      </c>
      <c r="C108" s="27" t="s">
        <v>331</v>
      </c>
      <c r="D108" s="15" t="s">
        <v>0</v>
      </c>
      <c r="E108" s="17">
        <v>48870</v>
      </c>
      <c r="F108" s="28">
        <v>1</v>
      </c>
      <c r="G108" s="13"/>
      <c r="H108" s="10" t="e">
        <f>VLOOKUP(C108,'[1]Skema Sjælland hul rens røde'!$D:$D,1,0)</f>
        <v>#N/A</v>
      </c>
    </row>
    <row r="109" spans="1:8" x14ac:dyDescent="0.3">
      <c r="A109" s="12">
        <f t="shared" si="1"/>
        <v>105</v>
      </c>
      <c r="B109" s="25" t="s">
        <v>170</v>
      </c>
      <c r="C109" s="29" t="s">
        <v>332</v>
      </c>
      <c r="D109" s="15" t="s">
        <v>252</v>
      </c>
      <c r="E109" s="25">
        <v>37701</v>
      </c>
      <c r="F109" s="25"/>
      <c r="G109" s="25">
        <v>10</v>
      </c>
      <c r="H109" s="10" t="e">
        <f>VLOOKUP(C109,'[1]Skema Sjælland hul rens røde'!$D:$D,1,0)</f>
        <v>#N/A</v>
      </c>
    </row>
    <row r="110" spans="1:8" ht="27.6" x14ac:dyDescent="0.3">
      <c r="A110" s="12">
        <f t="shared" si="1"/>
        <v>106</v>
      </c>
      <c r="B110" s="40" t="s">
        <v>146</v>
      </c>
      <c r="C110" s="48" t="s">
        <v>157</v>
      </c>
      <c r="D110" s="49" t="s">
        <v>0</v>
      </c>
      <c r="E110" s="50">
        <v>45417</v>
      </c>
      <c r="F110" s="51">
        <v>3</v>
      </c>
      <c r="G110" s="40"/>
      <c r="H110" s="10" t="str">
        <f>VLOOKUP(C110,'[1]Skema Sjælland hul rens røde'!$D:$D,1,0)</f>
        <v>Anvendelse af emballage for operatører</v>
      </c>
    </row>
    <row r="111" spans="1:8" ht="27.6" x14ac:dyDescent="0.3">
      <c r="A111" s="12">
        <f t="shared" si="1"/>
        <v>107</v>
      </c>
      <c r="B111" s="40" t="s">
        <v>146</v>
      </c>
      <c r="C111" s="52" t="s">
        <v>156</v>
      </c>
      <c r="D111" s="42" t="s">
        <v>0</v>
      </c>
      <c r="E111" s="40">
        <v>46748</v>
      </c>
      <c r="F111" s="43">
        <v>2</v>
      </c>
      <c r="G111" s="44"/>
      <c r="H111" s="10" t="str">
        <f>VLOOKUP(C111,'[1]Skema Sjælland hul rens røde'!$D:$D,1,0)</f>
        <v>Anvendelse af lokalvisende procesmåleudstyr</v>
      </c>
    </row>
    <row r="112" spans="1:8" ht="27.6" x14ac:dyDescent="0.3">
      <c r="A112" s="12">
        <f t="shared" si="1"/>
        <v>108</v>
      </c>
      <c r="B112" s="40" t="s">
        <v>146</v>
      </c>
      <c r="C112" s="52" t="s">
        <v>155</v>
      </c>
      <c r="D112" s="42" t="s">
        <v>0</v>
      </c>
      <c r="E112" s="40">
        <v>44219</v>
      </c>
      <c r="F112" s="43">
        <v>5</v>
      </c>
      <c r="G112" s="44"/>
      <c r="H112" s="10" t="str">
        <f>VLOOKUP(C112,'[1]Skema Sjælland hul rens røde'!$D:$D,1,0)</f>
        <v>Anvendelse af proceskemiske enhedsoperationer</v>
      </c>
    </row>
    <row r="113" spans="1:8" ht="27.6" x14ac:dyDescent="0.3">
      <c r="A113" s="12">
        <f t="shared" si="1"/>
        <v>109</v>
      </c>
      <c r="B113" s="35" t="s">
        <v>146</v>
      </c>
      <c r="C113" s="36" t="s">
        <v>162</v>
      </c>
      <c r="D113" s="35" t="s">
        <v>0</v>
      </c>
      <c r="E113" s="37">
        <v>49325</v>
      </c>
      <c r="F113" s="38">
        <v>10</v>
      </c>
      <c r="G113" s="53"/>
      <c r="H113" s="10" t="str">
        <f>VLOOKUP(C113,'[1]Skema Sjælland hul rens røde'!$D:$D,1,0)</f>
        <v>Betjening af procesanlæg under GMP og ISOregler</v>
      </c>
    </row>
    <row r="114" spans="1:8" x14ac:dyDescent="0.3">
      <c r="A114" s="12">
        <f t="shared" si="1"/>
        <v>110</v>
      </c>
      <c r="B114" s="40" t="s">
        <v>146</v>
      </c>
      <c r="C114" s="41" t="s">
        <v>333</v>
      </c>
      <c r="D114" s="42" t="s">
        <v>254</v>
      </c>
      <c r="E114" s="40"/>
      <c r="F114" s="40">
        <v>26</v>
      </c>
      <c r="G114" s="40"/>
      <c r="H114" s="10" t="e">
        <f>VLOOKUP(C114,'[1]Skema Sjælland hul rens røde'!$D:$D,1,0)</f>
        <v>#N/A</v>
      </c>
    </row>
    <row r="115" spans="1:8" x14ac:dyDescent="0.3">
      <c r="A115" s="12">
        <f t="shared" si="1"/>
        <v>111</v>
      </c>
      <c r="B115" s="35" t="s">
        <v>146</v>
      </c>
      <c r="C115" s="36" t="s">
        <v>334</v>
      </c>
      <c r="D115" s="35" t="s">
        <v>0</v>
      </c>
      <c r="E115" s="37">
        <v>21199</v>
      </c>
      <c r="F115" s="38">
        <v>2</v>
      </c>
      <c r="G115" s="53"/>
      <c r="H115" s="10" t="e">
        <f>VLOOKUP(C115,'[1]Skema Sjælland hul rens røde'!$D:$D,1,0)</f>
        <v>#N/A</v>
      </c>
    </row>
    <row r="116" spans="1:8" x14ac:dyDescent="0.3">
      <c r="A116" s="12">
        <f t="shared" si="1"/>
        <v>112</v>
      </c>
      <c r="B116" s="40" t="s">
        <v>146</v>
      </c>
      <c r="C116" s="48" t="s">
        <v>335</v>
      </c>
      <c r="D116" s="49" t="s">
        <v>0</v>
      </c>
      <c r="E116" s="50">
        <v>47291</v>
      </c>
      <c r="F116" s="51">
        <v>3</v>
      </c>
      <c r="G116" s="40"/>
      <c r="H116" s="10" t="e">
        <f>VLOOKUP(C116,'[1]Skema Sjælland hul rens røde'!$D:$D,1,0)</f>
        <v>#N/A</v>
      </c>
    </row>
    <row r="117" spans="1:8" ht="27.6" x14ac:dyDescent="0.3">
      <c r="A117" s="12">
        <f t="shared" si="1"/>
        <v>113</v>
      </c>
      <c r="B117" s="40" t="s">
        <v>146</v>
      </c>
      <c r="C117" s="48" t="s">
        <v>154</v>
      </c>
      <c r="D117" s="49" t="s">
        <v>0</v>
      </c>
      <c r="E117" s="50">
        <v>49324</v>
      </c>
      <c r="F117" s="51">
        <v>10</v>
      </c>
      <c r="G117" s="51"/>
      <c r="H117" s="10" t="str">
        <f>VLOOKUP(C117,'[1]Skema Sjælland hul rens røde'!$D:$D,1,0)</f>
        <v>Fremstilling af steril batch, Steril 2</v>
      </c>
    </row>
    <row r="118" spans="1:8" ht="27.6" x14ac:dyDescent="0.3">
      <c r="A118" s="12">
        <f t="shared" si="1"/>
        <v>114</v>
      </c>
      <c r="B118" s="40" t="s">
        <v>146</v>
      </c>
      <c r="C118" s="48" t="s">
        <v>153</v>
      </c>
      <c r="D118" s="49" t="s">
        <v>0</v>
      </c>
      <c r="E118" s="50">
        <v>49323</v>
      </c>
      <c r="F118" s="51">
        <v>5</v>
      </c>
      <c r="G118" s="51"/>
      <c r="H118" s="10" t="str">
        <f>VLOOKUP(C118,'[1]Skema Sjælland hul rens røde'!$D:$D,1,0)</f>
        <v>Fremstilling af sterile lægemidler, Steril 1</v>
      </c>
    </row>
    <row r="119" spans="1:8" x14ac:dyDescent="0.3">
      <c r="A119" s="12">
        <f t="shared" si="1"/>
        <v>115</v>
      </c>
      <c r="B119" s="40" t="s">
        <v>146</v>
      </c>
      <c r="C119" s="48" t="s">
        <v>293</v>
      </c>
      <c r="D119" s="49" t="s">
        <v>0</v>
      </c>
      <c r="E119" s="50">
        <v>47592</v>
      </c>
      <c r="F119" s="51">
        <v>7</v>
      </c>
      <c r="G119" s="40"/>
      <c r="H119" s="10" t="e">
        <f>VLOOKUP(C119,'[1]Skema Sjælland hul rens røde'!$D:$D,1,0)</f>
        <v>#N/A</v>
      </c>
    </row>
    <row r="120" spans="1:8" x14ac:dyDescent="0.3">
      <c r="A120" s="12">
        <f t="shared" si="1"/>
        <v>116</v>
      </c>
      <c r="B120" s="40" t="s">
        <v>146</v>
      </c>
      <c r="C120" s="41" t="s">
        <v>164</v>
      </c>
      <c r="D120" s="42" t="s">
        <v>0</v>
      </c>
      <c r="E120" s="54" t="s">
        <v>336</v>
      </c>
      <c r="F120" s="43">
        <v>3</v>
      </c>
      <c r="G120" s="40"/>
      <c r="H120" s="10" t="str">
        <f>VLOOKUP(C120,'[1]Skema Sjælland hul rens røde'!$D:$D,1,0)</f>
        <v>GMP i praksis, GMP2</v>
      </c>
    </row>
    <row r="121" spans="1:8" x14ac:dyDescent="0.3">
      <c r="A121" s="12">
        <f t="shared" si="1"/>
        <v>117</v>
      </c>
      <c r="B121" s="40" t="s">
        <v>146</v>
      </c>
      <c r="C121" s="55" t="s">
        <v>337</v>
      </c>
      <c r="D121" s="42" t="s">
        <v>254</v>
      </c>
      <c r="E121" s="40"/>
      <c r="F121" s="40">
        <v>30</v>
      </c>
      <c r="G121" s="40"/>
      <c r="H121" s="10" t="e">
        <f>VLOOKUP(C121,'[1]Skema Sjælland hul rens røde'!$D:$D,1,0)</f>
        <v>#N/A</v>
      </c>
    </row>
    <row r="122" spans="1:8" x14ac:dyDescent="0.3">
      <c r="A122" s="12">
        <f t="shared" si="1"/>
        <v>118</v>
      </c>
      <c r="B122" s="40" t="s">
        <v>146</v>
      </c>
      <c r="C122" s="48" t="s">
        <v>338</v>
      </c>
      <c r="D122" s="49" t="s">
        <v>0</v>
      </c>
      <c r="E122" s="50">
        <v>48427</v>
      </c>
      <c r="F122" s="51">
        <v>3</v>
      </c>
      <c r="G122" s="51"/>
      <c r="H122" s="10" t="e">
        <f>VLOOKUP(C122,'[1]Skema Sjælland hul rens røde'!$D:$D,1,0)</f>
        <v>#N/A</v>
      </c>
    </row>
    <row r="123" spans="1:8" x14ac:dyDescent="0.3">
      <c r="A123" s="12">
        <f t="shared" si="1"/>
        <v>119</v>
      </c>
      <c r="B123" s="40" t="s">
        <v>146</v>
      </c>
      <c r="C123" s="48" t="s">
        <v>339</v>
      </c>
      <c r="D123" s="49" t="s">
        <v>0</v>
      </c>
      <c r="E123" s="50">
        <v>44229</v>
      </c>
      <c r="F123" s="51">
        <v>3</v>
      </c>
      <c r="G123" s="51"/>
      <c r="H123" s="10" t="e">
        <f>VLOOKUP(C123,'[1]Skema Sjælland hul rens røde'!$D:$D,1,0)</f>
        <v>#N/A</v>
      </c>
    </row>
    <row r="124" spans="1:8" x14ac:dyDescent="0.3">
      <c r="A124" s="12">
        <f t="shared" si="1"/>
        <v>120</v>
      </c>
      <c r="B124" s="40" t="s">
        <v>146</v>
      </c>
      <c r="C124" s="48" t="s">
        <v>340</v>
      </c>
      <c r="D124" s="49" t="s">
        <v>0</v>
      </c>
      <c r="E124" s="50">
        <v>44230</v>
      </c>
      <c r="F124" s="51">
        <v>3</v>
      </c>
      <c r="G124" s="40"/>
      <c r="H124" s="10" t="e">
        <f>VLOOKUP(C124,'[1]Skema Sjælland hul rens røde'!$D:$D,1,0)</f>
        <v>#N/A</v>
      </c>
    </row>
    <row r="125" spans="1:8" ht="27.6" x14ac:dyDescent="0.3">
      <c r="A125" s="12">
        <f t="shared" si="1"/>
        <v>121</v>
      </c>
      <c r="B125" s="40" t="s">
        <v>146</v>
      </c>
      <c r="C125" s="48" t="s">
        <v>168</v>
      </c>
      <c r="D125" s="49" t="s">
        <v>0</v>
      </c>
      <c r="E125" s="50">
        <v>49541</v>
      </c>
      <c r="F125" s="51">
        <v>10</v>
      </c>
      <c r="G125" s="40"/>
      <c r="H125" s="10" t="str">
        <f>VLOOKUP(C125,'[1]Skema Sjælland hul rens røde'!$D:$D,1,0)</f>
        <v>Kvalificering og validering, pharma og fødevarer</v>
      </c>
    </row>
    <row r="126" spans="1:8" ht="27.6" x14ac:dyDescent="0.3">
      <c r="A126" s="12">
        <f t="shared" si="1"/>
        <v>122</v>
      </c>
      <c r="B126" s="40" t="s">
        <v>146</v>
      </c>
      <c r="C126" s="41" t="s">
        <v>151</v>
      </c>
      <c r="D126" s="42" t="s">
        <v>0</v>
      </c>
      <c r="E126" s="54" t="s">
        <v>150</v>
      </c>
      <c r="F126" s="43">
        <v>5</v>
      </c>
      <c r="G126" s="40"/>
      <c r="H126" s="10" t="str">
        <f>VLOOKUP(C126,'[1]Skema Sjælland hul rens røde'!$D:$D,1,0)</f>
        <v>Kvalitetskontrol for medicooperatører</v>
      </c>
    </row>
    <row r="127" spans="1:8" x14ac:dyDescent="0.3">
      <c r="A127" s="12">
        <f t="shared" si="1"/>
        <v>123</v>
      </c>
      <c r="B127" s="40" t="s">
        <v>146</v>
      </c>
      <c r="C127" s="48" t="s">
        <v>341</v>
      </c>
      <c r="D127" s="49" t="s">
        <v>0</v>
      </c>
      <c r="E127" s="50">
        <v>45097</v>
      </c>
      <c r="F127" s="51">
        <v>5</v>
      </c>
      <c r="G127" s="40"/>
      <c r="H127" s="10" t="e">
        <f>VLOOKUP(C127,'[1]Skema Sjælland hul rens røde'!$D:$D,1,0)</f>
        <v>#N/A</v>
      </c>
    </row>
    <row r="128" spans="1:8" ht="27.6" x14ac:dyDescent="0.3">
      <c r="A128" s="12">
        <f t="shared" si="1"/>
        <v>124</v>
      </c>
      <c r="B128" s="40" t="s">
        <v>146</v>
      </c>
      <c r="C128" s="48" t="s">
        <v>152</v>
      </c>
      <c r="D128" s="49" t="s">
        <v>0</v>
      </c>
      <c r="E128" s="50">
        <v>49284</v>
      </c>
      <c r="F128" s="51">
        <v>5</v>
      </c>
      <c r="G128" s="40"/>
      <c r="H128" s="10" t="str">
        <f>VLOOKUP(C128,'[1]Skema Sjælland hul rens røde'!$D:$D,1,0)</f>
        <v>Medicinalindustriel produktion GMP1</v>
      </c>
    </row>
    <row r="129" spans="1:8" ht="27.6" x14ac:dyDescent="0.3">
      <c r="A129" s="12">
        <f t="shared" si="1"/>
        <v>125</v>
      </c>
      <c r="B129" s="40" t="s">
        <v>146</v>
      </c>
      <c r="C129" s="41" t="s">
        <v>152</v>
      </c>
      <c r="D129" s="42" t="s">
        <v>0</v>
      </c>
      <c r="E129" s="54" t="s">
        <v>150</v>
      </c>
      <c r="F129" s="43">
        <v>5</v>
      </c>
      <c r="G129" s="40"/>
      <c r="H129" s="10" t="str">
        <f>VLOOKUP(C129,'[1]Skema Sjælland hul rens røde'!$D:$D,1,0)</f>
        <v>Medicinalindustriel produktion GMP1</v>
      </c>
    </row>
    <row r="130" spans="1:8" x14ac:dyDescent="0.3">
      <c r="A130" s="12">
        <f t="shared" si="1"/>
        <v>126</v>
      </c>
      <c r="B130" s="40" t="s">
        <v>146</v>
      </c>
      <c r="C130" s="48" t="s">
        <v>149</v>
      </c>
      <c r="D130" s="49" t="s">
        <v>0</v>
      </c>
      <c r="E130" s="50">
        <v>48923</v>
      </c>
      <c r="F130" s="51">
        <v>5</v>
      </c>
      <c r="G130" s="40"/>
      <c r="H130" s="10" t="str">
        <f>VLOOKUP(C130,'[1]Skema Sjælland hul rens røde'!$D:$D,1,0)</f>
        <v>Måleteknik for operatører</v>
      </c>
    </row>
    <row r="131" spans="1:8" ht="27.6" x14ac:dyDescent="0.3">
      <c r="A131" s="12">
        <f t="shared" si="1"/>
        <v>127</v>
      </c>
      <c r="B131" s="40" t="s">
        <v>146</v>
      </c>
      <c r="C131" s="48" t="s">
        <v>148</v>
      </c>
      <c r="D131" s="49" t="s">
        <v>0</v>
      </c>
      <c r="E131" s="50">
        <v>40649</v>
      </c>
      <c r="F131" s="51">
        <v>3</v>
      </c>
      <c r="G131" s="40"/>
      <c r="H131" s="10" t="str">
        <f>VLOOKUP(C131,'[1]Skema Sjælland hul rens røde'!$D:$D,1,0)</f>
        <v>Operatør vedligehold, procesmåleudstyr</v>
      </c>
    </row>
    <row r="132" spans="1:8" x14ac:dyDescent="0.3">
      <c r="A132" s="12">
        <f t="shared" si="1"/>
        <v>128</v>
      </c>
      <c r="B132" s="40" t="s">
        <v>146</v>
      </c>
      <c r="C132" s="48" t="s">
        <v>342</v>
      </c>
      <c r="D132" s="49" t="s">
        <v>0</v>
      </c>
      <c r="E132" s="50">
        <v>46883</v>
      </c>
      <c r="F132" s="51">
        <v>5</v>
      </c>
      <c r="G132" s="51"/>
      <c r="H132" s="10" t="e">
        <f>VLOOKUP(C132,'[1]Skema Sjælland hul rens røde'!$D:$D,1,0)</f>
        <v>#N/A</v>
      </c>
    </row>
    <row r="133" spans="1:8" x14ac:dyDescent="0.3">
      <c r="A133" s="12">
        <f t="shared" ref="A133:A196" si="2">ROW(A129)</f>
        <v>129</v>
      </c>
      <c r="B133" s="40" t="s">
        <v>146</v>
      </c>
      <c r="C133" s="48" t="s">
        <v>343</v>
      </c>
      <c r="D133" s="49" t="s">
        <v>0</v>
      </c>
      <c r="E133" s="50">
        <v>40443</v>
      </c>
      <c r="F133" s="51">
        <v>1</v>
      </c>
      <c r="G133" s="51"/>
      <c r="H133" s="10" t="e">
        <f>VLOOKUP(C133,'[1]Skema Sjælland hul rens røde'!$D:$D,1,0)</f>
        <v>#N/A</v>
      </c>
    </row>
    <row r="134" spans="1:8" ht="27.6" x14ac:dyDescent="0.3">
      <c r="A134" s="12">
        <f t="shared" si="2"/>
        <v>130</v>
      </c>
      <c r="B134" s="40" t="s">
        <v>146</v>
      </c>
      <c r="C134" s="36" t="s">
        <v>161</v>
      </c>
      <c r="D134" s="35" t="s">
        <v>0</v>
      </c>
      <c r="E134" s="37">
        <v>44234</v>
      </c>
      <c r="F134" s="38">
        <v>10</v>
      </c>
      <c r="G134" s="53"/>
      <c r="H134" s="10" t="str">
        <f>VLOOKUP(C134,'[1]Skema Sjælland hul rens røde'!$D:$D,1,0)</f>
        <v>Reparation og vedligeholdelse for operatører</v>
      </c>
    </row>
    <row r="135" spans="1:8" x14ac:dyDescent="0.3">
      <c r="A135" s="12">
        <f t="shared" si="2"/>
        <v>131</v>
      </c>
      <c r="B135" s="40" t="s">
        <v>146</v>
      </c>
      <c r="C135" s="48" t="s">
        <v>344</v>
      </c>
      <c r="D135" s="49" t="s">
        <v>252</v>
      </c>
      <c r="E135" s="50"/>
      <c r="F135" s="51"/>
      <c r="G135" s="51">
        <v>10</v>
      </c>
      <c r="H135" s="10" t="e">
        <f>VLOOKUP(C135,'[1]Skema Sjælland hul rens røde'!$D:$D,1,0)</f>
        <v>#N/A</v>
      </c>
    </row>
    <row r="136" spans="1:8" x14ac:dyDescent="0.3">
      <c r="A136" s="12">
        <f t="shared" si="2"/>
        <v>132</v>
      </c>
      <c r="B136" s="40" t="s">
        <v>146</v>
      </c>
      <c r="C136" s="48" t="s">
        <v>345</v>
      </c>
      <c r="D136" s="49" t="s">
        <v>0</v>
      </c>
      <c r="E136" s="50">
        <v>49264</v>
      </c>
      <c r="F136" s="51">
        <v>1</v>
      </c>
      <c r="G136" s="51"/>
      <c r="H136" s="10" t="e">
        <f>VLOOKUP(C136,'[1]Skema Sjælland hul rens røde'!$D:$D,1,0)</f>
        <v>#N/A</v>
      </c>
    </row>
    <row r="137" spans="1:8" x14ac:dyDescent="0.3">
      <c r="A137" s="12">
        <f t="shared" si="2"/>
        <v>133</v>
      </c>
      <c r="B137" s="40" t="s">
        <v>146</v>
      </c>
      <c r="C137" s="48" t="s">
        <v>346</v>
      </c>
      <c r="D137" s="49" t="s">
        <v>0</v>
      </c>
      <c r="E137" s="50">
        <v>44217</v>
      </c>
      <c r="F137" s="51">
        <v>5</v>
      </c>
      <c r="G137" s="51"/>
      <c r="H137" s="10" t="e">
        <f>VLOOKUP(C137,'[1]Skema Sjælland hul rens røde'!$D:$D,1,0)</f>
        <v>#N/A</v>
      </c>
    </row>
    <row r="138" spans="1:8" x14ac:dyDescent="0.3">
      <c r="A138" s="12">
        <f t="shared" si="2"/>
        <v>134</v>
      </c>
      <c r="B138" s="13" t="s">
        <v>347</v>
      </c>
      <c r="C138" s="29" t="s">
        <v>348</v>
      </c>
      <c r="D138" s="19" t="s">
        <v>254</v>
      </c>
      <c r="E138" s="25"/>
      <c r="F138" s="25">
        <v>30</v>
      </c>
      <c r="G138" s="25"/>
      <c r="H138" s="10" t="e">
        <f>VLOOKUP(C138,'[1]Skema Sjælland hul rens røde'!$D:$D,1,0)</f>
        <v>#N/A</v>
      </c>
    </row>
    <row r="139" spans="1:8" x14ac:dyDescent="0.3">
      <c r="A139" s="12">
        <f t="shared" si="2"/>
        <v>135</v>
      </c>
      <c r="B139" s="13" t="s">
        <v>347</v>
      </c>
      <c r="C139" s="27" t="s">
        <v>349</v>
      </c>
      <c r="D139" s="15" t="s">
        <v>0</v>
      </c>
      <c r="E139" s="17">
        <v>49742</v>
      </c>
      <c r="F139" s="28">
        <v>10</v>
      </c>
      <c r="G139" s="13"/>
      <c r="H139" s="10" t="e">
        <f>VLOOKUP(C139,'[1]Skema Sjælland hul rens røde'!$D:$D,1,0)</f>
        <v>#N/A</v>
      </c>
    </row>
    <row r="140" spans="1:8" x14ac:dyDescent="0.3">
      <c r="A140" s="12">
        <f t="shared" si="2"/>
        <v>136</v>
      </c>
      <c r="B140" s="13" t="s">
        <v>347</v>
      </c>
      <c r="C140" s="21" t="s">
        <v>350</v>
      </c>
      <c r="D140" s="19" t="s">
        <v>254</v>
      </c>
      <c r="E140" s="34"/>
      <c r="F140" s="25">
        <v>30</v>
      </c>
      <c r="G140" s="25"/>
      <c r="H140" s="10" t="e">
        <f>VLOOKUP(C140,'[1]Skema Sjælland hul rens røde'!$D:$D,1,0)</f>
        <v>#N/A</v>
      </c>
    </row>
    <row r="141" spans="1:8" x14ac:dyDescent="0.3">
      <c r="A141" s="12">
        <f t="shared" si="2"/>
        <v>137</v>
      </c>
      <c r="B141" s="13" t="s">
        <v>347</v>
      </c>
      <c r="C141" s="21" t="s">
        <v>351</v>
      </c>
      <c r="D141" s="19" t="s">
        <v>254</v>
      </c>
      <c r="E141" s="33"/>
      <c r="F141" s="25">
        <v>30</v>
      </c>
      <c r="G141" s="25"/>
      <c r="H141" s="10" t="e">
        <f>VLOOKUP(C141,'[1]Skema Sjælland hul rens røde'!$D:$D,1,0)</f>
        <v>#N/A</v>
      </c>
    </row>
    <row r="142" spans="1:8" x14ac:dyDescent="0.3">
      <c r="A142" s="12">
        <f t="shared" si="2"/>
        <v>138</v>
      </c>
      <c r="B142" s="13" t="s">
        <v>347</v>
      </c>
      <c r="C142" s="21" t="s">
        <v>352</v>
      </c>
      <c r="D142" s="19" t="s">
        <v>254</v>
      </c>
      <c r="E142" s="25"/>
      <c r="F142" s="25">
        <v>30</v>
      </c>
      <c r="G142" s="25"/>
      <c r="H142" s="10" t="e">
        <f>VLOOKUP(C142,'[1]Skema Sjælland hul rens røde'!$D:$D,1,0)</f>
        <v>#N/A</v>
      </c>
    </row>
    <row r="143" spans="1:8" x14ac:dyDescent="0.3">
      <c r="A143" s="12">
        <f t="shared" si="2"/>
        <v>139</v>
      </c>
      <c r="B143" s="13" t="s">
        <v>347</v>
      </c>
      <c r="C143" s="29" t="s">
        <v>353</v>
      </c>
      <c r="D143" s="19" t="s">
        <v>254</v>
      </c>
      <c r="E143" s="33"/>
      <c r="F143" s="25">
        <v>30</v>
      </c>
      <c r="G143" s="25"/>
      <c r="H143" s="10" t="e">
        <f>VLOOKUP(C143,'[1]Skema Sjælland hul rens røde'!$D:$D,1,0)</f>
        <v>#N/A</v>
      </c>
    </row>
    <row r="144" spans="1:8" x14ac:dyDescent="0.3">
      <c r="A144" s="12">
        <f t="shared" si="2"/>
        <v>140</v>
      </c>
      <c r="B144" s="13" t="s">
        <v>347</v>
      </c>
      <c r="C144" s="12" t="s">
        <v>354</v>
      </c>
      <c r="D144" s="19" t="s">
        <v>254</v>
      </c>
      <c r="E144" s="25"/>
      <c r="F144" s="25">
        <v>30</v>
      </c>
      <c r="G144" s="25"/>
      <c r="H144" s="10" t="e">
        <f>VLOOKUP(C144,'[1]Skema Sjælland hul rens røde'!$D:$D,1,0)</f>
        <v>#N/A</v>
      </c>
    </row>
    <row r="145" spans="1:8" x14ac:dyDescent="0.3">
      <c r="A145" s="12">
        <f t="shared" si="2"/>
        <v>141</v>
      </c>
      <c r="B145" s="13" t="s">
        <v>347</v>
      </c>
      <c r="C145" s="14" t="s">
        <v>355</v>
      </c>
      <c r="D145" s="15" t="s">
        <v>0</v>
      </c>
      <c r="E145" s="13">
        <v>47977</v>
      </c>
      <c r="F145" s="16">
        <v>5</v>
      </c>
      <c r="G145" s="13"/>
      <c r="H145" s="10" t="e">
        <f>VLOOKUP(C145,'[1]Skema Sjælland hul rens røde'!$D:$D,1,0)</f>
        <v>#N/A</v>
      </c>
    </row>
    <row r="146" spans="1:8" x14ac:dyDescent="0.3">
      <c r="A146" s="12">
        <f t="shared" si="2"/>
        <v>142</v>
      </c>
      <c r="B146" s="13" t="s">
        <v>347</v>
      </c>
      <c r="C146" s="14" t="s">
        <v>356</v>
      </c>
      <c r="D146" s="15" t="s">
        <v>0</v>
      </c>
      <c r="E146" s="13">
        <v>48420</v>
      </c>
      <c r="F146" s="16">
        <v>5</v>
      </c>
      <c r="G146" s="13"/>
      <c r="H146" s="10" t="e">
        <f>VLOOKUP(C146,'[1]Skema Sjælland hul rens røde'!$D:$D,1,0)</f>
        <v>#N/A</v>
      </c>
    </row>
    <row r="147" spans="1:8" x14ac:dyDescent="0.3">
      <c r="A147" s="12">
        <f t="shared" si="2"/>
        <v>143</v>
      </c>
      <c r="B147" s="13" t="s">
        <v>347</v>
      </c>
      <c r="C147" s="29" t="s">
        <v>357</v>
      </c>
      <c r="D147" s="19" t="s">
        <v>254</v>
      </c>
      <c r="E147" s="34"/>
      <c r="F147" s="25">
        <v>30</v>
      </c>
      <c r="G147" s="25"/>
      <c r="H147" s="10" t="e">
        <f>VLOOKUP(C147,'[1]Skema Sjælland hul rens røde'!$D:$D,1,0)</f>
        <v>#N/A</v>
      </c>
    </row>
    <row r="148" spans="1:8" x14ac:dyDescent="0.3">
      <c r="A148" s="12">
        <f t="shared" si="2"/>
        <v>144</v>
      </c>
      <c r="B148" s="13" t="s">
        <v>347</v>
      </c>
      <c r="C148" s="14" t="s">
        <v>358</v>
      </c>
      <c r="D148" s="15" t="s">
        <v>0</v>
      </c>
      <c r="E148" s="13">
        <v>49735</v>
      </c>
      <c r="F148" s="16">
        <v>10</v>
      </c>
      <c r="G148" s="13"/>
      <c r="H148" s="10" t="e">
        <f>VLOOKUP(C148,'[1]Skema Sjælland hul rens røde'!$D:$D,1,0)</f>
        <v>#N/A</v>
      </c>
    </row>
    <row r="149" spans="1:8" x14ac:dyDescent="0.3">
      <c r="A149" s="12">
        <f t="shared" si="2"/>
        <v>145</v>
      </c>
      <c r="B149" s="13" t="s">
        <v>347</v>
      </c>
      <c r="C149" s="14" t="s">
        <v>359</v>
      </c>
      <c r="D149" s="19" t="s">
        <v>254</v>
      </c>
      <c r="E149" s="13"/>
      <c r="F149" s="13">
        <v>60</v>
      </c>
      <c r="G149" s="13"/>
      <c r="H149" s="10" t="e">
        <f>VLOOKUP(C149,'[1]Skema Sjælland hul rens røde'!$D:$D,1,0)</f>
        <v>#N/A</v>
      </c>
    </row>
    <row r="150" spans="1:8" x14ac:dyDescent="0.3">
      <c r="A150" s="12">
        <f t="shared" si="2"/>
        <v>146</v>
      </c>
      <c r="B150" s="13" t="s">
        <v>347</v>
      </c>
      <c r="C150" s="29" t="s">
        <v>360</v>
      </c>
      <c r="D150" s="19" t="s">
        <v>254</v>
      </c>
      <c r="E150" s="25"/>
      <c r="F150" s="25">
        <v>30</v>
      </c>
      <c r="G150" s="25"/>
      <c r="H150" s="10" t="e">
        <f>VLOOKUP(C150,'[1]Skema Sjælland hul rens røde'!$D:$D,1,0)</f>
        <v>#N/A</v>
      </c>
    </row>
    <row r="151" spans="1:8" ht="27.6" x14ac:dyDescent="0.3">
      <c r="A151" s="12">
        <f t="shared" si="2"/>
        <v>147</v>
      </c>
      <c r="B151" s="35" t="s">
        <v>97</v>
      </c>
      <c r="C151" s="36" t="s">
        <v>361</v>
      </c>
      <c r="D151" s="35" t="s">
        <v>0</v>
      </c>
      <c r="E151" s="37">
        <v>44530</v>
      </c>
      <c r="F151" s="38">
        <v>1</v>
      </c>
      <c r="G151" s="46"/>
      <c r="H151" s="10" t="str">
        <f>VLOOKUP(C151,'[1]Skema Sjælland hul rens røde'!$D:$D,1,0)</f>
        <v>Arbejdsmiljø og sikkerhed, svejsning/termisk</v>
      </c>
    </row>
    <row r="152" spans="1:8" x14ac:dyDescent="0.3">
      <c r="A152" s="12">
        <f t="shared" si="2"/>
        <v>148</v>
      </c>
      <c r="B152" s="35" t="s">
        <v>97</v>
      </c>
      <c r="C152" s="55" t="s">
        <v>362</v>
      </c>
      <c r="D152" s="42" t="s">
        <v>254</v>
      </c>
      <c r="E152" s="40"/>
      <c r="F152" s="40">
        <v>30</v>
      </c>
      <c r="G152" s="40"/>
      <c r="H152" s="10" t="e">
        <f>VLOOKUP(C152,'[1]Skema Sjælland hul rens røde'!$D:$D,1,0)</f>
        <v>#N/A</v>
      </c>
    </row>
    <row r="153" spans="1:8" x14ac:dyDescent="0.3">
      <c r="A153" s="12">
        <f t="shared" si="2"/>
        <v>149</v>
      </c>
      <c r="B153" s="35" t="s">
        <v>97</v>
      </c>
      <c r="C153" s="45" t="s">
        <v>363</v>
      </c>
      <c r="D153" s="42" t="s">
        <v>254</v>
      </c>
      <c r="E153" s="46"/>
      <c r="F153" s="46">
        <v>5</v>
      </c>
      <c r="G153" s="46"/>
      <c r="H153" s="10" t="e">
        <f>VLOOKUP(C153,'[1]Skema Sjælland hul rens røde'!$D:$D,1,0)</f>
        <v>#N/A</v>
      </c>
    </row>
    <row r="154" spans="1:8" x14ac:dyDescent="0.3">
      <c r="A154" s="12">
        <f t="shared" si="2"/>
        <v>150</v>
      </c>
      <c r="B154" s="35" t="s">
        <v>97</v>
      </c>
      <c r="C154" s="36" t="s">
        <v>364</v>
      </c>
      <c r="D154" s="35" t="s">
        <v>0</v>
      </c>
      <c r="E154" s="37">
        <v>49399</v>
      </c>
      <c r="F154" s="38">
        <v>5</v>
      </c>
      <c r="G154" s="46"/>
      <c r="H154" s="10" t="e">
        <f>VLOOKUP(C154,'[1]Skema Sjælland hul rens røde'!$D:$D,1,0)</f>
        <v>#N/A</v>
      </c>
    </row>
    <row r="155" spans="1:8" x14ac:dyDescent="0.3">
      <c r="A155" s="12">
        <f t="shared" si="2"/>
        <v>151</v>
      </c>
      <c r="B155" s="35" t="s">
        <v>97</v>
      </c>
      <c r="C155" s="36" t="s">
        <v>365</v>
      </c>
      <c r="D155" s="35" t="s">
        <v>0</v>
      </c>
      <c r="E155" s="37">
        <v>49415</v>
      </c>
      <c r="F155" s="38">
        <v>5</v>
      </c>
      <c r="G155" s="46"/>
      <c r="H155" s="10" t="e">
        <f>VLOOKUP(C155,'[1]Skema Sjælland hul rens røde'!$D:$D,1,0)</f>
        <v>#N/A</v>
      </c>
    </row>
    <row r="156" spans="1:8" x14ac:dyDescent="0.3">
      <c r="A156" s="12">
        <f t="shared" si="2"/>
        <v>152</v>
      </c>
      <c r="B156" s="35" t="s">
        <v>97</v>
      </c>
      <c r="C156" s="36" t="s">
        <v>267</v>
      </c>
      <c r="D156" s="35" t="s">
        <v>0</v>
      </c>
      <c r="E156" s="37">
        <v>49785</v>
      </c>
      <c r="F156" s="38">
        <v>2</v>
      </c>
      <c r="G156" s="46"/>
      <c r="H156" s="10" t="e">
        <f>VLOOKUP(C156,'[1]Skema Sjælland hul rens røde'!$D:$D,1,0)</f>
        <v>#N/A</v>
      </c>
    </row>
    <row r="157" spans="1:8" ht="27.6" x14ac:dyDescent="0.3">
      <c r="A157" s="12">
        <f t="shared" si="2"/>
        <v>153</v>
      </c>
      <c r="B157" s="35" t="s">
        <v>97</v>
      </c>
      <c r="C157" s="36" t="s">
        <v>168</v>
      </c>
      <c r="D157" s="35" t="s">
        <v>0</v>
      </c>
      <c r="E157" s="37">
        <v>49541</v>
      </c>
      <c r="F157" s="38">
        <v>10</v>
      </c>
      <c r="G157" s="46"/>
      <c r="H157" s="10" t="str">
        <f>VLOOKUP(C157,'[1]Skema Sjælland hul rens røde'!$D:$D,1,0)</f>
        <v>Kvalificering og validering, pharma og fødevarer</v>
      </c>
    </row>
    <row r="158" spans="1:8" ht="27.6" x14ac:dyDescent="0.3">
      <c r="A158" s="12">
        <f t="shared" si="2"/>
        <v>154</v>
      </c>
      <c r="B158" s="35" t="s">
        <v>97</v>
      </c>
      <c r="C158" s="36" t="s">
        <v>103</v>
      </c>
      <c r="D158" s="35" t="s">
        <v>0</v>
      </c>
      <c r="E158" s="37">
        <v>40098</v>
      </c>
      <c r="F158" s="38">
        <v>5</v>
      </c>
      <c r="G158" s="46"/>
      <c r="H158" s="10" t="str">
        <f>VLOOKUP(C158,'[1]Skema Sjælland hul rens røde'!$D:$D,1,0)</f>
        <v>MAG-svejs-kants plade/plade pr 136</v>
      </c>
    </row>
    <row r="159" spans="1:8" x14ac:dyDescent="0.3">
      <c r="A159" s="12">
        <f t="shared" si="2"/>
        <v>155</v>
      </c>
      <c r="B159" s="35" t="s">
        <v>97</v>
      </c>
      <c r="C159" s="55" t="s">
        <v>366</v>
      </c>
      <c r="D159" s="42" t="s">
        <v>254</v>
      </c>
      <c r="E159" s="40"/>
      <c r="F159" s="40">
        <v>30</v>
      </c>
      <c r="G159" s="40"/>
      <c r="H159" s="10" t="e">
        <f>VLOOKUP(C159,'[1]Skema Sjælland hul rens røde'!$D:$D,1,0)</f>
        <v>#N/A</v>
      </c>
    </row>
    <row r="160" spans="1:8" x14ac:dyDescent="0.3">
      <c r="A160" s="12">
        <f t="shared" si="2"/>
        <v>156</v>
      </c>
      <c r="B160" s="35" t="s">
        <v>97</v>
      </c>
      <c r="C160" s="36" t="s">
        <v>367</v>
      </c>
      <c r="D160" s="35" t="s">
        <v>0</v>
      </c>
      <c r="E160" s="37">
        <v>48740</v>
      </c>
      <c r="F160" s="38">
        <v>10</v>
      </c>
      <c r="G160" s="46"/>
      <c r="H160" s="10" t="str">
        <f>VLOOKUP(C160,'[1]Skema Sjælland hul rens røde'!$D:$D,1,0)</f>
        <v>Reparationssvejsning</v>
      </c>
    </row>
    <row r="161" spans="1:8" ht="27.6" x14ac:dyDescent="0.3">
      <c r="A161" s="12">
        <f t="shared" si="2"/>
        <v>157</v>
      </c>
      <c r="B161" s="35" t="s">
        <v>97</v>
      </c>
      <c r="C161" s="45" t="s">
        <v>205</v>
      </c>
      <c r="D161" s="35" t="s">
        <v>0</v>
      </c>
      <c r="E161" s="46">
        <v>47992</v>
      </c>
      <c r="F161" s="47">
        <v>9</v>
      </c>
      <c r="G161" s="46"/>
      <c r="H161" s="10" t="str">
        <f>VLOOKUP(C161,'[1]Skema Sjælland hul rens røde'!$D:$D,1,0)</f>
        <v>Rørmontage vandinstallationer - plastrør</v>
      </c>
    </row>
    <row r="162" spans="1:8" ht="27.6" x14ac:dyDescent="0.3">
      <c r="A162" s="12">
        <f t="shared" si="2"/>
        <v>158</v>
      </c>
      <c r="B162" s="35" t="s">
        <v>97</v>
      </c>
      <c r="C162" s="45" t="s">
        <v>204</v>
      </c>
      <c r="D162" s="35" t="s">
        <v>0</v>
      </c>
      <c r="E162" s="46">
        <v>47993</v>
      </c>
      <c r="F162" s="47">
        <v>9</v>
      </c>
      <c r="G162" s="46"/>
      <c r="H162" s="10" t="str">
        <f>VLOOKUP(C162,'[1]Skema Sjælland hul rens røde'!$D:$D,1,0)</f>
        <v>Rørmontage vandinstallationer - stål- og kobberrør</v>
      </c>
    </row>
    <row r="163" spans="1:8" x14ac:dyDescent="0.3">
      <c r="A163" s="12">
        <f t="shared" si="2"/>
        <v>159</v>
      </c>
      <c r="B163" s="35" t="s">
        <v>97</v>
      </c>
      <c r="C163" s="45" t="s">
        <v>203</v>
      </c>
      <c r="D163" s="35" t="s">
        <v>0</v>
      </c>
      <c r="E163" s="46">
        <v>47994</v>
      </c>
      <c r="F163" s="47">
        <v>12</v>
      </c>
      <c r="G163" s="46"/>
      <c r="H163" s="10" t="str">
        <f>VLOOKUP(C163,'[1]Skema Sjælland hul rens røde'!$D:$D,1,0)</f>
        <v>Rørmontør, overdragelse</v>
      </c>
    </row>
    <row r="164" spans="1:8" ht="27.6" x14ac:dyDescent="0.3">
      <c r="A164" s="12">
        <f t="shared" si="2"/>
        <v>160</v>
      </c>
      <c r="B164" s="35" t="s">
        <v>97</v>
      </c>
      <c r="C164" s="36" t="s">
        <v>135</v>
      </c>
      <c r="D164" s="35" t="s">
        <v>0</v>
      </c>
      <c r="E164" s="37">
        <v>48882</v>
      </c>
      <c r="F164" s="38">
        <v>5</v>
      </c>
      <c r="G164" s="46"/>
      <c r="H164" s="10" t="str">
        <f>VLOOKUP(C164,'[1]Skema Sjælland hul rens røde'!$D:$D,1,0)</f>
        <v>TIG-svejs-stumps tynd rustfri rør alle pos</v>
      </c>
    </row>
    <row r="165" spans="1:8" ht="27.6" x14ac:dyDescent="0.3">
      <c r="A165" s="12">
        <f t="shared" si="2"/>
        <v>161</v>
      </c>
      <c r="B165" s="15" t="s">
        <v>86</v>
      </c>
      <c r="C165" s="27" t="s">
        <v>90</v>
      </c>
      <c r="D165" s="15" t="s">
        <v>0</v>
      </c>
      <c r="E165" s="17">
        <v>47381</v>
      </c>
      <c r="F165" s="28">
        <v>2</v>
      </c>
      <c r="G165" s="13"/>
      <c r="H165" s="10" t="str">
        <f>VLOOKUP(C165,'[1]Skema Sjælland hul rens røde'!$D:$D,1,0)</f>
        <v>Bilagsbehandling med efterfølgende kasserapport</v>
      </c>
    </row>
    <row r="166" spans="1:8" ht="27.6" x14ac:dyDescent="0.3">
      <c r="A166" s="12">
        <f t="shared" si="2"/>
        <v>162</v>
      </c>
      <c r="B166" s="15" t="s">
        <v>86</v>
      </c>
      <c r="C166" s="27" t="s">
        <v>89</v>
      </c>
      <c r="D166" s="15" t="s">
        <v>0</v>
      </c>
      <c r="E166" s="17">
        <v>45969</v>
      </c>
      <c r="F166" s="28">
        <v>2</v>
      </c>
      <c r="G166" s="13"/>
      <c r="H166" s="10" t="str">
        <f>VLOOKUP(C166,'[1]Skema Sjælland hul rens røde'!$D:$D,1,0)</f>
        <v>Daglig registrering i et økonomistyringsprogram</v>
      </c>
    </row>
    <row r="167" spans="1:8" x14ac:dyDescent="0.3">
      <c r="A167" s="12">
        <f t="shared" si="2"/>
        <v>163</v>
      </c>
      <c r="B167" s="20" t="s">
        <v>86</v>
      </c>
      <c r="C167" s="14" t="s">
        <v>368</v>
      </c>
      <c r="D167" s="19" t="s">
        <v>254</v>
      </c>
      <c r="E167" s="13"/>
      <c r="F167" s="56"/>
      <c r="G167" s="56"/>
      <c r="H167" s="10" t="e">
        <f>VLOOKUP(C167,'[1]Skema Sjælland hul rens røde'!$D:$D,1,0)</f>
        <v>#N/A</v>
      </c>
    </row>
    <row r="168" spans="1:8" x14ac:dyDescent="0.3">
      <c r="A168" s="12">
        <f t="shared" si="2"/>
        <v>164</v>
      </c>
      <c r="B168" s="20" t="s">
        <v>86</v>
      </c>
      <c r="C168" s="14" t="s">
        <v>369</v>
      </c>
      <c r="D168" s="19" t="s">
        <v>254</v>
      </c>
      <c r="E168" s="13"/>
      <c r="F168" s="13"/>
      <c r="G168" s="16">
        <v>15</v>
      </c>
      <c r="H168" s="10" t="e">
        <f>VLOOKUP(C168,'[1]Skema Sjælland hul rens røde'!$D:$D,1,0)</f>
        <v>#N/A</v>
      </c>
    </row>
    <row r="169" spans="1:8" x14ac:dyDescent="0.3">
      <c r="A169" s="12">
        <f t="shared" si="2"/>
        <v>165</v>
      </c>
      <c r="B169" s="20" t="s">
        <v>86</v>
      </c>
      <c r="C169" s="14" t="s">
        <v>370</v>
      </c>
      <c r="D169" s="19" t="s">
        <v>254</v>
      </c>
      <c r="E169" s="57"/>
      <c r="F169" s="13"/>
      <c r="G169" s="16">
        <v>15</v>
      </c>
      <c r="H169" s="10" t="e">
        <f>VLOOKUP(C169,'[1]Skema Sjælland hul rens røde'!$D:$D,1,0)</f>
        <v>#N/A</v>
      </c>
    </row>
    <row r="170" spans="1:8" x14ac:dyDescent="0.3">
      <c r="A170" s="12">
        <f t="shared" si="2"/>
        <v>166</v>
      </c>
      <c r="B170" s="20" t="s">
        <v>86</v>
      </c>
      <c r="C170" s="14" t="s">
        <v>371</v>
      </c>
      <c r="D170" s="19" t="s">
        <v>254</v>
      </c>
      <c r="E170" s="13"/>
      <c r="F170" s="13"/>
      <c r="G170" s="16">
        <v>15</v>
      </c>
      <c r="H170" s="10" t="e">
        <f>VLOOKUP(C170,'[1]Skema Sjælland hul rens røde'!$D:$D,1,0)</f>
        <v>#N/A</v>
      </c>
    </row>
    <row r="171" spans="1:8" x14ac:dyDescent="0.3">
      <c r="A171" s="12">
        <f t="shared" si="2"/>
        <v>167</v>
      </c>
      <c r="B171" s="13" t="s">
        <v>86</v>
      </c>
      <c r="C171" s="14" t="s">
        <v>372</v>
      </c>
      <c r="D171" s="15" t="s">
        <v>0</v>
      </c>
      <c r="E171" s="13">
        <v>49033</v>
      </c>
      <c r="F171" s="16">
        <v>2</v>
      </c>
      <c r="G171" s="13"/>
      <c r="H171" s="10" t="e">
        <f>VLOOKUP(C171,'[1]Skema Sjælland hul rens røde'!$D:$D,1,0)</f>
        <v>#N/A</v>
      </c>
    </row>
    <row r="172" spans="1:8" x14ac:dyDescent="0.3">
      <c r="A172" s="12">
        <f t="shared" si="2"/>
        <v>168</v>
      </c>
      <c r="B172" s="13" t="s">
        <v>86</v>
      </c>
      <c r="C172" s="14" t="s">
        <v>373</v>
      </c>
      <c r="D172" s="15" t="s">
        <v>0</v>
      </c>
      <c r="E172" s="13">
        <v>45961</v>
      </c>
      <c r="F172" s="16">
        <v>1</v>
      </c>
      <c r="G172" s="13"/>
      <c r="H172" s="10" t="e">
        <f>VLOOKUP(C172,'[1]Skema Sjælland hul rens røde'!$D:$D,1,0)</f>
        <v>#N/A</v>
      </c>
    </row>
    <row r="173" spans="1:8" x14ac:dyDescent="0.3">
      <c r="A173" s="12">
        <f t="shared" si="2"/>
        <v>169</v>
      </c>
      <c r="B173" s="13" t="s">
        <v>86</v>
      </c>
      <c r="C173" s="12" t="s">
        <v>374</v>
      </c>
      <c r="D173" s="19" t="s">
        <v>254</v>
      </c>
      <c r="E173" s="25"/>
      <c r="F173" s="25">
        <v>30</v>
      </c>
      <c r="G173" s="25"/>
      <c r="H173" s="10" t="e">
        <f>VLOOKUP(C173,'[1]Skema Sjælland hul rens røde'!$D:$D,1,0)</f>
        <v>#N/A</v>
      </c>
    </row>
    <row r="174" spans="1:8" x14ac:dyDescent="0.3">
      <c r="A174" s="12">
        <f t="shared" si="2"/>
        <v>170</v>
      </c>
      <c r="B174" s="13" t="s">
        <v>86</v>
      </c>
      <c r="C174" s="29" t="s">
        <v>375</v>
      </c>
      <c r="D174" s="19" t="s">
        <v>254</v>
      </c>
      <c r="E174" s="34"/>
      <c r="F174" s="25">
        <v>1</v>
      </c>
      <c r="G174" s="25"/>
      <c r="H174" s="10" t="e">
        <f>VLOOKUP(C174,'[1]Skema Sjælland hul rens røde'!$D:$D,1,0)</f>
        <v>#N/A</v>
      </c>
    </row>
    <row r="175" spans="1:8" ht="14.1" customHeight="1" x14ac:dyDescent="0.3">
      <c r="A175" s="12">
        <f t="shared" si="2"/>
        <v>171</v>
      </c>
      <c r="B175" s="13" t="s">
        <v>86</v>
      </c>
      <c r="C175" s="29" t="s">
        <v>376</v>
      </c>
      <c r="D175" s="19" t="s">
        <v>254</v>
      </c>
      <c r="E175" s="34"/>
      <c r="F175" s="25">
        <v>1</v>
      </c>
      <c r="G175" s="25"/>
      <c r="H175" s="10" t="e">
        <f>VLOOKUP(C175,'[1]Skema Sjælland hul rens røde'!$D:$D,1,0)</f>
        <v>#N/A</v>
      </c>
    </row>
    <row r="176" spans="1:8" ht="27.6" x14ac:dyDescent="0.3">
      <c r="A176" s="12">
        <f t="shared" si="2"/>
        <v>172</v>
      </c>
      <c r="B176" s="13" t="s">
        <v>86</v>
      </c>
      <c r="C176" s="27" t="s">
        <v>88</v>
      </c>
      <c r="D176" s="15" t="s">
        <v>0</v>
      </c>
      <c r="E176" s="17">
        <v>45965</v>
      </c>
      <c r="F176" s="28">
        <v>2</v>
      </c>
      <c r="G176" s="13"/>
      <c r="H176" s="10" t="str">
        <f>VLOOKUP(C176,'[1]Skema Sjælland hul rens røde'!$D:$D,1,0)</f>
        <v>Placering af resultat- og balancekonti</v>
      </c>
    </row>
    <row r="177" spans="1:8" x14ac:dyDescent="0.3">
      <c r="A177" s="12">
        <f t="shared" si="2"/>
        <v>173</v>
      </c>
      <c r="B177" s="13" t="s">
        <v>86</v>
      </c>
      <c r="C177" s="12" t="s">
        <v>377</v>
      </c>
      <c r="D177" s="19" t="s">
        <v>254</v>
      </c>
      <c r="E177" s="25"/>
      <c r="F177" s="25">
        <v>30</v>
      </c>
      <c r="G177" s="25"/>
      <c r="H177" s="10" t="e">
        <f>VLOOKUP(C177,'[1]Skema Sjælland hul rens røde'!$D:$D,1,0)</f>
        <v>#N/A</v>
      </c>
    </row>
    <row r="178" spans="1:8" x14ac:dyDescent="0.3">
      <c r="A178" s="12">
        <f t="shared" si="2"/>
        <v>174</v>
      </c>
      <c r="B178" s="13" t="s">
        <v>86</v>
      </c>
      <c r="C178" s="29" t="s">
        <v>378</v>
      </c>
      <c r="D178" s="19" t="s">
        <v>252</v>
      </c>
      <c r="E178" s="34" t="s">
        <v>379</v>
      </c>
      <c r="F178" s="25"/>
      <c r="G178" s="25">
        <v>10</v>
      </c>
      <c r="H178" s="10" t="e">
        <f>VLOOKUP(C178,'[1]Skema Sjælland hul rens røde'!$D:$D,1,0)</f>
        <v>#N/A</v>
      </c>
    </row>
    <row r="179" spans="1:8" x14ac:dyDescent="0.3">
      <c r="A179" s="12">
        <f t="shared" si="2"/>
        <v>175</v>
      </c>
      <c r="B179" s="35" t="s">
        <v>380</v>
      </c>
      <c r="C179" s="36" t="s">
        <v>381</v>
      </c>
      <c r="D179" s="35" t="s">
        <v>0</v>
      </c>
      <c r="E179" s="37">
        <v>44364</v>
      </c>
      <c r="F179" s="38">
        <v>5</v>
      </c>
      <c r="G179" s="46"/>
      <c r="H179" s="10" t="e">
        <f>VLOOKUP(C179,'[1]Skema Sjælland hul rens røde'!$D:$D,1,0)</f>
        <v>#N/A</v>
      </c>
    </row>
    <row r="180" spans="1:8" x14ac:dyDescent="0.3">
      <c r="A180" s="12">
        <f t="shared" si="2"/>
        <v>176</v>
      </c>
      <c r="B180" s="35" t="s">
        <v>380</v>
      </c>
      <c r="C180" s="36" t="s">
        <v>77</v>
      </c>
      <c r="D180" s="35" t="s">
        <v>0</v>
      </c>
      <c r="E180" s="37">
        <v>47690</v>
      </c>
      <c r="F180" s="38">
        <v>20</v>
      </c>
      <c r="G180" s="46"/>
      <c r="H180" s="10" t="str">
        <f>VLOOKUP(C180,'[1]Skema Sjælland hul rens røde'!$D:$D,1,0)</f>
        <v>Basiskursus for anlægsgartnere</v>
      </c>
    </row>
    <row r="181" spans="1:8" x14ac:dyDescent="0.3">
      <c r="A181" s="12">
        <f t="shared" si="2"/>
        <v>177</v>
      </c>
      <c r="B181" s="35" t="s">
        <v>380</v>
      </c>
      <c r="C181" s="36" t="s">
        <v>382</v>
      </c>
      <c r="D181" s="35" t="s">
        <v>0</v>
      </c>
      <c r="E181" s="37">
        <v>49432</v>
      </c>
      <c r="F181" s="38">
        <v>5</v>
      </c>
      <c r="G181" s="46"/>
      <c r="H181" s="10" t="e">
        <f>VLOOKUP(C181,'[1]Skema Sjælland hul rens røde'!$D:$D,1,0)</f>
        <v>#N/A</v>
      </c>
    </row>
    <row r="182" spans="1:8" x14ac:dyDescent="0.3">
      <c r="A182" s="12">
        <f t="shared" si="2"/>
        <v>178</v>
      </c>
      <c r="B182" s="35" t="s">
        <v>380</v>
      </c>
      <c r="C182" s="36" t="s">
        <v>383</v>
      </c>
      <c r="D182" s="35" t="s">
        <v>0</v>
      </c>
      <c r="E182" s="37">
        <v>42302</v>
      </c>
      <c r="F182" s="38">
        <v>10</v>
      </c>
      <c r="G182" s="46"/>
      <c r="H182" s="10" t="e">
        <f>VLOOKUP(C182,'[1]Skema Sjælland hul rens røde'!$D:$D,1,0)</f>
        <v>#N/A</v>
      </c>
    </row>
    <row r="183" spans="1:8" x14ac:dyDescent="0.3">
      <c r="A183" s="12">
        <f t="shared" si="2"/>
        <v>179</v>
      </c>
      <c r="B183" s="35" t="s">
        <v>380</v>
      </c>
      <c r="C183" s="36" t="s">
        <v>384</v>
      </c>
      <c r="D183" s="35" t="s">
        <v>0</v>
      </c>
      <c r="E183" s="37">
        <v>49682</v>
      </c>
      <c r="F183" s="38">
        <v>2</v>
      </c>
      <c r="G183" s="46"/>
      <c r="H183" s="10" t="e">
        <f>VLOOKUP(C183,'[1]Skema Sjælland hul rens røde'!$D:$D,1,0)</f>
        <v>#N/A</v>
      </c>
    </row>
    <row r="184" spans="1:8" ht="27.6" x14ac:dyDescent="0.3">
      <c r="A184" s="12">
        <f t="shared" si="2"/>
        <v>180</v>
      </c>
      <c r="B184" s="35" t="s">
        <v>380</v>
      </c>
      <c r="C184" s="36" t="s">
        <v>71</v>
      </c>
      <c r="D184" s="35" t="s">
        <v>0</v>
      </c>
      <c r="E184" s="37">
        <v>42316</v>
      </c>
      <c r="F184" s="38">
        <v>15</v>
      </c>
      <c r="G184" s="46"/>
      <c r="H184" s="10" t="str">
        <f>VLOOKUP(C184,'[1]Skema Sjælland hul rens røde'!$D:$D,1,0)</f>
        <v>Plantevækst og etablering af grønne anlæg</v>
      </c>
    </row>
    <row r="185" spans="1:8" x14ac:dyDescent="0.3">
      <c r="A185" s="12">
        <f t="shared" si="2"/>
        <v>181</v>
      </c>
      <c r="B185" s="25" t="s">
        <v>65</v>
      </c>
      <c r="C185" s="29" t="s">
        <v>385</v>
      </c>
      <c r="D185" s="19" t="s">
        <v>0</v>
      </c>
      <c r="E185" s="25">
        <v>42834</v>
      </c>
      <c r="F185" s="25">
        <v>3</v>
      </c>
      <c r="G185" s="25"/>
      <c r="H185" s="10" t="e">
        <f>VLOOKUP(C185,'[1]Skema Sjælland hul rens røde'!$D:$D,1,0)</f>
        <v>#N/A</v>
      </c>
    </row>
    <row r="186" spans="1:8" x14ac:dyDescent="0.3">
      <c r="A186" s="12">
        <f t="shared" si="2"/>
        <v>182</v>
      </c>
      <c r="B186" s="25" t="s">
        <v>65</v>
      </c>
      <c r="C186" s="27" t="s">
        <v>386</v>
      </c>
      <c r="D186" s="15" t="s">
        <v>0</v>
      </c>
      <c r="E186" s="17">
        <v>48726</v>
      </c>
      <c r="F186" s="28">
        <v>3</v>
      </c>
      <c r="G186" s="58"/>
      <c r="H186" s="10" t="e">
        <f>VLOOKUP(C186,'[1]Skema Sjælland hul rens røde'!$D:$D,1,0)</f>
        <v>#N/A</v>
      </c>
    </row>
    <row r="187" spans="1:8" x14ac:dyDescent="0.3">
      <c r="A187" s="12">
        <f t="shared" si="2"/>
        <v>183</v>
      </c>
      <c r="B187" s="25" t="s">
        <v>65</v>
      </c>
      <c r="C187" s="29" t="s">
        <v>387</v>
      </c>
      <c r="D187" s="19" t="s">
        <v>0</v>
      </c>
      <c r="E187" s="25">
        <v>48116</v>
      </c>
      <c r="F187" s="25">
        <v>15</v>
      </c>
      <c r="G187" s="25"/>
      <c r="H187" s="10" t="e">
        <f>VLOOKUP(C187,'[1]Skema Sjælland hul rens røde'!$D:$D,1,0)</f>
        <v>#N/A</v>
      </c>
    </row>
    <row r="188" spans="1:8" x14ac:dyDescent="0.3">
      <c r="A188" s="12">
        <f t="shared" si="2"/>
        <v>184</v>
      </c>
      <c r="B188" s="25" t="s">
        <v>65</v>
      </c>
      <c r="C188" s="29" t="s">
        <v>388</v>
      </c>
      <c r="D188" s="19" t="s">
        <v>0</v>
      </c>
      <c r="E188" s="25">
        <v>49846</v>
      </c>
      <c r="F188" s="25">
        <v>5</v>
      </c>
      <c r="G188" s="25"/>
      <c r="H188" s="10" t="e">
        <f>VLOOKUP(C188,'[1]Skema Sjælland hul rens røde'!$D:$D,1,0)</f>
        <v>#N/A</v>
      </c>
    </row>
    <row r="189" spans="1:8" x14ac:dyDescent="0.3">
      <c r="A189" s="12">
        <f t="shared" si="2"/>
        <v>185</v>
      </c>
      <c r="B189" s="25" t="s">
        <v>65</v>
      </c>
      <c r="C189" s="29" t="s">
        <v>59</v>
      </c>
      <c r="D189" s="19" t="s">
        <v>0</v>
      </c>
      <c r="E189" s="25">
        <v>49326</v>
      </c>
      <c r="F189" s="26">
        <v>10</v>
      </c>
      <c r="G189" s="59"/>
      <c r="H189" s="10" t="e">
        <f>VLOOKUP(C189,'[1]Skema Sjælland hul rens røde'!$D:$D,1,0)</f>
        <v>#N/A</v>
      </c>
    </row>
    <row r="190" spans="1:8" x14ac:dyDescent="0.3">
      <c r="A190" s="12">
        <f t="shared" si="2"/>
        <v>186</v>
      </c>
      <c r="B190" s="25" t="s">
        <v>65</v>
      </c>
      <c r="C190" s="27" t="s">
        <v>389</v>
      </c>
      <c r="D190" s="15" t="s">
        <v>0</v>
      </c>
      <c r="E190" s="17">
        <v>48384</v>
      </c>
      <c r="F190" s="28">
        <v>3</v>
      </c>
      <c r="G190" s="58"/>
      <c r="H190" s="10" t="e">
        <f>VLOOKUP(C190,'[1]Skema Sjælland hul rens røde'!$D:$D,1,0)</f>
        <v>#N/A</v>
      </c>
    </row>
    <row r="191" spans="1:8" ht="27.6" x14ac:dyDescent="0.3">
      <c r="A191" s="12">
        <f t="shared" si="2"/>
        <v>187</v>
      </c>
      <c r="B191" s="25" t="s">
        <v>65</v>
      </c>
      <c r="C191" s="60" t="s">
        <v>324</v>
      </c>
      <c r="D191" s="19" t="s">
        <v>0</v>
      </c>
      <c r="E191" s="34">
        <v>49349</v>
      </c>
      <c r="F191" s="61">
        <v>1</v>
      </c>
      <c r="G191" s="58"/>
      <c r="H191" s="10" t="str">
        <f>VLOOKUP(C191,'[1]Skema Sjælland hul rens røde'!$D:$D,1,0)</f>
        <v>Grundlæggende rengøringshygiejne</v>
      </c>
    </row>
    <row r="192" spans="1:8" x14ac:dyDescent="0.3">
      <c r="A192" s="12">
        <f t="shared" si="2"/>
        <v>188</v>
      </c>
      <c r="B192" s="25" t="s">
        <v>65</v>
      </c>
      <c r="C192" s="27" t="s">
        <v>390</v>
      </c>
      <c r="D192" s="15" t="s">
        <v>0</v>
      </c>
      <c r="E192" s="17">
        <v>48653</v>
      </c>
      <c r="F192" s="28">
        <v>2</v>
      </c>
      <c r="G192" s="13"/>
      <c r="H192" s="10" t="e">
        <f>VLOOKUP(C192,'[1]Skema Sjælland hul rens røde'!$D:$D,1,0)</f>
        <v>#N/A</v>
      </c>
    </row>
    <row r="193" spans="1:8" x14ac:dyDescent="0.3">
      <c r="A193" s="12">
        <f t="shared" si="2"/>
        <v>189</v>
      </c>
      <c r="B193" s="25" t="s">
        <v>65</v>
      </c>
      <c r="C193" s="60" t="s">
        <v>391</v>
      </c>
      <c r="D193" s="19" t="s">
        <v>0</v>
      </c>
      <c r="E193" s="34">
        <v>47295</v>
      </c>
      <c r="F193" s="61">
        <v>2</v>
      </c>
      <c r="G193" s="13"/>
      <c r="H193" s="10" t="e">
        <f>VLOOKUP(C193,'[1]Skema Sjælland hul rens røde'!$D:$D,1,0)</f>
        <v>#N/A</v>
      </c>
    </row>
    <row r="194" spans="1:8" x14ac:dyDescent="0.3">
      <c r="A194" s="12">
        <f t="shared" si="2"/>
        <v>190</v>
      </c>
      <c r="B194" s="25" t="s">
        <v>65</v>
      </c>
      <c r="C194" s="60" t="s">
        <v>392</v>
      </c>
      <c r="D194" s="19" t="s">
        <v>0</v>
      </c>
      <c r="E194" s="34">
        <v>49773</v>
      </c>
      <c r="F194" s="61">
        <v>2</v>
      </c>
      <c r="G194" s="13"/>
      <c r="H194" s="10" t="e">
        <f>VLOOKUP(C194,'[1]Skema Sjælland hul rens røde'!$D:$D,1,0)</f>
        <v>#N/A</v>
      </c>
    </row>
    <row r="195" spans="1:8" x14ac:dyDescent="0.3">
      <c r="A195" s="12">
        <f t="shared" si="2"/>
        <v>191</v>
      </c>
      <c r="B195" s="25" t="s">
        <v>65</v>
      </c>
      <c r="C195" s="27" t="s">
        <v>393</v>
      </c>
      <c r="D195" s="15" t="s">
        <v>0</v>
      </c>
      <c r="E195" s="17">
        <v>48563</v>
      </c>
      <c r="F195" s="28">
        <v>3</v>
      </c>
      <c r="G195" s="58"/>
      <c r="H195" s="10" t="e">
        <f>VLOOKUP(C195,'[1]Skema Sjælland hul rens røde'!$D:$D,1,0)</f>
        <v>#N/A</v>
      </c>
    </row>
    <row r="196" spans="1:8" ht="27.6" x14ac:dyDescent="0.3">
      <c r="A196" s="12">
        <f t="shared" si="2"/>
        <v>192</v>
      </c>
      <c r="B196" s="25" t="s">
        <v>65</v>
      </c>
      <c r="C196" s="27" t="s">
        <v>394</v>
      </c>
      <c r="D196" s="15" t="s">
        <v>0</v>
      </c>
      <c r="E196" s="17">
        <v>44859</v>
      </c>
      <c r="F196" s="28">
        <v>3</v>
      </c>
      <c r="G196" s="13"/>
      <c r="H196" s="10" t="str">
        <f>VLOOKUP(C196,'[1]Skema Sjælland hul rens røde'!$D:$D,1,0)</f>
        <v>Neuropædagogik som redskab i det pædagogiske arbejde</v>
      </c>
    </row>
    <row r="197" spans="1:8" x14ac:dyDescent="0.3">
      <c r="A197" s="12">
        <f t="shared" ref="A197:A260" si="3">ROW(A193)</f>
        <v>193</v>
      </c>
      <c r="B197" s="25" t="s">
        <v>65</v>
      </c>
      <c r="C197" s="27" t="s">
        <v>395</v>
      </c>
      <c r="D197" s="15" t="s">
        <v>0</v>
      </c>
      <c r="E197" s="17">
        <v>40603</v>
      </c>
      <c r="F197" s="28">
        <v>4</v>
      </c>
      <c r="G197" s="58"/>
      <c r="H197" s="10" t="e">
        <f>VLOOKUP(C197,'[1]Skema Sjælland hul rens røde'!$D:$D,1,0)</f>
        <v>#N/A</v>
      </c>
    </row>
    <row r="198" spans="1:8" hidden="1" x14ac:dyDescent="0.3">
      <c r="A198" s="12">
        <f t="shared" si="3"/>
        <v>194</v>
      </c>
      <c r="B198" s="25" t="s">
        <v>65</v>
      </c>
      <c r="C198" s="29" t="s">
        <v>396</v>
      </c>
      <c r="D198" s="19" t="s">
        <v>0</v>
      </c>
      <c r="E198" s="25">
        <v>42665</v>
      </c>
      <c r="F198" s="25">
        <v>5</v>
      </c>
      <c r="G198" s="25"/>
      <c r="H198" s="10" t="e">
        <f>VLOOKUP(C198,'[1]Skema Sjælland hul rens røde'!$D:$D,1,0)</f>
        <v>#N/A</v>
      </c>
    </row>
    <row r="199" spans="1:8" x14ac:dyDescent="0.3">
      <c r="A199" s="12">
        <f t="shared" si="3"/>
        <v>195</v>
      </c>
      <c r="B199" s="25" t="s">
        <v>65</v>
      </c>
      <c r="C199" s="29" t="s">
        <v>397</v>
      </c>
      <c r="D199" s="19" t="s">
        <v>0</v>
      </c>
      <c r="E199" s="25">
        <v>47485</v>
      </c>
      <c r="F199" s="25">
        <v>30</v>
      </c>
      <c r="G199" s="25"/>
      <c r="H199" s="10" t="e">
        <f>VLOOKUP(C199,'[1]Skema Sjælland hul rens røde'!$D:$D,1,0)</f>
        <v>#N/A</v>
      </c>
    </row>
    <row r="200" spans="1:8" ht="27.6" x14ac:dyDescent="0.3">
      <c r="A200" s="12">
        <f t="shared" si="3"/>
        <v>196</v>
      </c>
      <c r="B200" s="25" t="s">
        <v>65</v>
      </c>
      <c r="C200" s="27" t="s">
        <v>398</v>
      </c>
      <c r="D200" s="15" t="s">
        <v>0</v>
      </c>
      <c r="E200" s="17">
        <v>49780</v>
      </c>
      <c r="F200" s="28">
        <v>3</v>
      </c>
      <c r="G200" s="13"/>
      <c r="H200" s="10" t="str">
        <f>VLOOKUP(C200,'[1]Skema Sjælland hul rens røde'!$D:$D,1,0)</f>
        <v>Pårørendeinddragelse i special-socialpæd. Arbejde</v>
      </c>
    </row>
    <row r="201" spans="1:8" x14ac:dyDescent="0.3">
      <c r="A201" s="12">
        <f t="shared" si="3"/>
        <v>197</v>
      </c>
      <c r="B201" s="25" t="s">
        <v>65</v>
      </c>
      <c r="C201" s="27" t="s">
        <v>399</v>
      </c>
      <c r="D201" s="15" t="s">
        <v>0</v>
      </c>
      <c r="E201" s="17">
        <v>47298</v>
      </c>
      <c r="F201" s="28">
        <v>2</v>
      </c>
      <c r="G201" s="13"/>
      <c r="H201" s="10" t="e">
        <f>VLOOKUP(C201,'[1]Skema Sjælland hul rens røde'!$D:$D,1,0)</f>
        <v>#N/A</v>
      </c>
    </row>
    <row r="202" spans="1:8" x14ac:dyDescent="0.3">
      <c r="A202" s="12">
        <f t="shared" si="3"/>
        <v>198</v>
      </c>
      <c r="B202" s="25" t="s">
        <v>65</v>
      </c>
      <c r="C202" s="60" t="s">
        <v>400</v>
      </c>
      <c r="D202" s="19" t="s">
        <v>0</v>
      </c>
      <c r="E202" s="34">
        <v>49352</v>
      </c>
      <c r="F202" s="61">
        <v>4</v>
      </c>
      <c r="G202" s="25"/>
      <c r="H202" s="10" t="e">
        <f>VLOOKUP(C202,'[1]Skema Sjælland hul rens røde'!$D:$D,1,0)</f>
        <v>#N/A</v>
      </c>
    </row>
    <row r="203" spans="1:8" x14ac:dyDescent="0.3">
      <c r="A203" s="12">
        <f t="shared" si="3"/>
        <v>199</v>
      </c>
      <c r="B203" s="25" t="s">
        <v>65</v>
      </c>
      <c r="C203" s="60" t="s">
        <v>401</v>
      </c>
      <c r="D203" s="19" t="s">
        <v>0</v>
      </c>
      <c r="E203" s="34">
        <v>44312</v>
      </c>
      <c r="F203" s="61">
        <v>5</v>
      </c>
      <c r="G203" s="25"/>
      <c r="H203" s="10" t="e">
        <f>VLOOKUP(C203,'[1]Skema Sjælland hul rens røde'!$D:$D,1,0)</f>
        <v>#N/A</v>
      </c>
    </row>
    <row r="204" spans="1:8" x14ac:dyDescent="0.3">
      <c r="A204" s="12">
        <f t="shared" si="3"/>
        <v>200</v>
      </c>
      <c r="B204" s="25" t="s">
        <v>65</v>
      </c>
      <c r="C204" s="27" t="s">
        <v>402</v>
      </c>
      <c r="D204" s="15" t="s">
        <v>0</v>
      </c>
      <c r="E204" s="17">
        <v>47300</v>
      </c>
      <c r="F204" s="28">
        <v>2</v>
      </c>
      <c r="G204" s="13"/>
      <c r="H204" s="10" t="e">
        <f>VLOOKUP(C204,'[1]Skema Sjælland hul rens røde'!$D:$D,1,0)</f>
        <v>#N/A</v>
      </c>
    </row>
    <row r="205" spans="1:8" ht="27.6" x14ac:dyDescent="0.3">
      <c r="A205" s="12">
        <f t="shared" si="3"/>
        <v>201</v>
      </c>
      <c r="B205" s="40" t="s">
        <v>43</v>
      </c>
      <c r="C205" s="41" t="s">
        <v>56</v>
      </c>
      <c r="D205" s="42" t="s">
        <v>0</v>
      </c>
      <c r="E205" s="54" t="s">
        <v>403</v>
      </c>
      <c r="F205" s="43">
        <v>3</v>
      </c>
      <c r="G205" s="40"/>
      <c r="H205" s="10" t="str">
        <f>VLOOKUP(C205,'[1]Skema Sjælland hul rens røde'!$D:$D,1,0)</f>
        <v>Anvendelse af sociale medier i virksomheden</v>
      </c>
    </row>
    <row r="206" spans="1:8" ht="27.6" x14ac:dyDescent="0.3">
      <c r="A206" s="12">
        <f t="shared" si="3"/>
        <v>202</v>
      </c>
      <c r="B206" s="40" t="s">
        <v>43</v>
      </c>
      <c r="C206" s="36" t="s">
        <v>57</v>
      </c>
      <c r="D206" s="35" t="s">
        <v>0</v>
      </c>
      <c r="E206" s="37">
        <v>49755</v>
      </c>
      <c r="F206" s="38">
        <v>3</v>
      </c>
      <c r="G206" s="46"/>
      <c r="H206" s="10" t="str">
        <f>VLOOKUP(C206,'[1]Skema Sjælland hul rens røde'!$D:$D,1,0)</f>
        <v>Datahåndtering for administrative medarbejdere</v>
      </c>
    </row>
    <row r="207" spans="1:8" x14ac:dyDescent="0.3">
      <c r="A207" s="12">
        <f t="shared" si="3"/>
        <v>203</v>
      </c>
      <c r="B207" s="40" t="s">
        <v>43</v>
      </c>
      <c r="C207" s="41" t="s">
        <v>404</v>
      </c>
      <c r="D207" s="42" t="s">
        <v>252</v>
      </c>
      <c r="E207" s="54">
        <v>37607</v>
      </c>
      <c r="F207" s="40"/>
      <c r="G207" s="40">
        <v>10</v>
      </c>
      <c r="H207" s="10" t="e">
        <f>VLOOKUP(C207,'[1]Skema Sjælland hul rens røde'!$D:$D,1,0)</f>
        <v>#N/A</v>
      </c>
    </row>
    <row r="208" spans="1:8" x14ac:dyDescent="0.3">
      <c r="A208" s="12">
        <f t="shared" si="3"/>
        <v>204</v>
      </c>
      <c r="B208" s="40" t="s">
        <v>43</v>
      </c>
      <c r="C208" s="41" t="s">
        <v>405</v>
      </c>
      <c r="D208" s="42" t="s">
        <v>252</v>
      </c>
      <c r="E208" s="54" t="s">
        <v>406</v>
      </c>
      <c r="F208" s="40"/>
      <c r="G208" s="40">
        <v>10</v>
      </c>
      <c r="H208" s="10" t="e">
        <f>VLOOKUP(C208,'[1]Skema Sjælland hul rens røde'!$D:$D,1,0)</f>
        <v>#N/A</v>
      </c>
    </row>
    <row r="209" spans="1:8" x14ac:dyDescent="0.3">
      <c r="A209" s="12">
        <f t="shared" si="3"/>
        <v>205</v>
      </c>
      <c r="B209" s="40" t="s">
        <v>43</v>
      </c>
      <c r="C209" s="41" t="s">
        <v>407</v>
      </c>
      <c r="D209" s="42" t="s">
        <v>0</v>
      </c>
      <c r="E209" s="54" t="s">
        <v>408</v>
      </c>
      <c r="F209" s="43">
        <v>3</v>
      </c>
      <c r="G209" s="40"/>
      <c r="H209" s="10" t="e">
        <f>VLOOKUP(C209,'[1]Skema Sjælland hul rens røde'!$D:$D,1,0)</f>
        <v>#N/A</v>
      </c>
    </row>
    <row r="210" spans="1:8" ht="27.6" x14ac:dyDescent="0.3">
      <c r="A210" s="12">
        <f t="shared" si="3"/>
        <v>206</v>
      </c>
      <c r="B210" s="40" t="s">
        <v>43</v>
      </c>
      <c r="C210" s="41" t="s">
        <v>46</v>
      </c>
      <c r="D210" s="42" t="s">
        <v>0</v>
      </c>
      <c r="E210" s="54" t="s">
        <v>409</v>
      </c>
      <c r="F210" s="43">
        <v>3</v>
      </c>
      <c r="G210" s="40"/>
      <c r="H210" s="10" t="str">
        <f>VLOOKUP(C210,'[1]Skema Sjælland hul rens røde'!$D:$D,1,0)</f>
        <v>Kommunikation og konflikthåndtering - service</v>
      </c>
    </row>
    <row r="211" spans="1:8" x14ac:dyDescent="0.3">
      <c r="A211" s="12">
        <f t="shared" si="3"/>
        <v>207</v>
      </c>
      <c r="B211" s="40" t="s">
        <v>43</v>
      </c>
      <c r="C211" s="36" t="s">
        <v>410</v>
      </c>
      <c r="D211" s="35" t="s">
        <v>0</v>
      </c>
      <c r="E211" s="37">
        <v>45389</v>
      </c>
      <c r="F211" s="38">
        <v>1</v>
      </c>
      <c r="G211" s="46"/>
      <c r="H211" s="10" t="e">
        <f>VLOOKUP(C211,'[1]Skema Sjælland hul rens røde'!$D:$D,1,0)</f>
        <v>#N/A</v>
      </c>
    </row>
    <row r="212" spans="1:8" x14ac:dyDescent="0.3">
      <c r="A212" s="12">
        <f t="shared" si="3"/>
        <v>208</v>
      </c>
      <c r="B212" s="40" t="s">
        <v>43</v>
      </c>
      <c r="C212" s="41" t="s">
        <v>411</v>
      </c>
      <c r="D212" s="42" t="s">
        <v>0</v>
      </c>
      <c r="E212" s="54" t="s">
        <v>412</v>
      </c>
      <c r="F212" s="43">
        <v>1</v>
      </c>
      <c r="G212" s="40"/>
      <c r="H212" s="10" t="e">
        <f>VLOOKUP(C212,'[1]Skema Sjælland hul rens røde'!$D:$D,1,0)</f>
        <v>#N/A</v>
      </c>
    </row>
    <row r="213" spans="1:8" x14ac:dyDescent="0.3">
      <c r="A213" s="12">
        <f t="shared" si="3"/>
        <v>209</v>
      </c>
      <c r="B213" s="40" t="s">
        <v>43</v>
      </c>
      <c r="C213" s="36" t="s">
        <v>413</v>
      </c>
      <c r="D213" s="35" t="s">
        <v>0</v>
      </c>
      <c r="E213" s="37">
        <v>45350</v>
      </c>
      <c r="F213" s="38">
        <v>2</v>
      </c>
      <c r="G213" s="46"/>
      <c r="H213" s="10" t="e">
        <f>VLOOKUP(C213,'[1]Skema Sjælland hul rens røde'!$D:$D,1,0)</f>
        <v>#N/A</v>
      </c>
    </row>
    <row r="214" spans="1:8" x14ac:dyDescent="0.3">
      <c r="A214" s="12">
        <f t="shared" si="3"/>
        <v>210</v>
      </c>
      <c r="B214" s="40" t="s">
        <v>43</v>
      </c>
      <c r="C214" s="41" t="s">
        <v>48</v>
      </c>
      <c r="D214" s="42" t="s">
        <v>0</v>
      </c>
      <c r="E214" s="54" t="s">
        <v>414</v>
      </c>
      <c r="F214" s="43">
        <v>2</v>
      </c>
      <c r="G214" s="40"/>
      <c r="H214" s="10" t="str">
        <f>VLOOKUP(C214,'[1]Skema Sjælland hul rens røde'!$D:$D,1,0)</f>
        <v>Mersalg i butikken</v>
      </c>
    </row>
    <row r="215" spans="1:8" ht="27.6" x14ac:dyDescent="0.3">
      <c r="A215" s="12">
        <f t="shared" si="3"/>
        <v>211</v>
      </c>
      <c r="B215" s="40" t="s">
        <v>43</v>
      </c>
      <c r="C215" s="41" t="s">
        <v>50</v>
      </c>
      <c r="D215" s="42" t="s">
        <v>0</v>
      </c>
      <c r="E215" s="54" t="s">
        <v>415</v>
      </c>
      <c r="F215" s="43">
        <v>2</v>
      </c>
      <c r="G215" s="40"/>
      <c r="H215" s="10" t="str">
        <f>VLOOKUP(C215,'[1]Skema Sjælland hul rens røde'!$D:$D,1,0)</f>
        <v>Online kundeservice og -rådgivning</v>
      </c>
    </row>
    <row r="216" spans="1:8" ht="27.6" x14ac:dyDescent="0.3">
      <c r="A216" s="12">
        <f t="shared" si="3"/>
        <v>212</v>
      </c>
      <c r="B216" s="40" t="s">
        <v>43</v>
      </c>
      <c r="C216" s="41" t="s">
        <v>49</v>
      </c>
      <c r="D216" s="42" t="s">
        <v>0</v>
      </c>
      <c r="E216" s="54" t="s">
        <v>416</v>
      </c>
      <c r="F216" s="43">
        <v>3</v>
      </c>
      <c r="G216" s="40"/>
      <c r="H216" s="10" t="str">
        <f>VLOOKUP(C216,'[1]Skema Sjælland hul rens røde'!$D:$D,1,0)</f>
        <v>Personligt salg - kundens behov og løsninger</v>
      </c>
    </row>
    <row r="217" spans="1:8" x14ac:dyDescent="0.3">
      <c r="A217" s="12">
        <f t="shared" si="3"/>
        <v>213</v>
      </c>
      <c r="B217" s="40" t="s">
        <v>43</v>
      </c>
      <c r="C217" s="41" t="s">
        <v>417</v>
      </c>
      <c r="D217" s="42" t="s">
        <v>252</v>
      </c>
      <c r="E217" s="54" t="s">
        <v>418</v>
      </c>
      <c r="F217" s="40"/>
      <c r="G217" s="40">
        <v>10</v>
      </c>
      <c r="H217" s="10" t="e">
        <f>VLOOKUP(C217,'[1]Skema Sjælland hul rens røde'!$D:$D,1,0)</f>
        <v>#N/A</v>
      </c>
    </row>
    <row r="218" spans="1:8" x14ac:dyDescent="0.3">
      <c r="A218" s="12">
        <f t="shared" si="3"/>
        <v>214</v>
      </c>
      <c r="B218" s="40" t="s">
        <v>43</v>
      </c>
      <c r="C218" s="41" t="s">
        <v>419</v>
      </c>
      <c r="D218" s="42" t="s">
        <v>252</v>
      </c>
      <c r="E218" s="54" t="s">
        <v>420</v>
      </c>
      <c r="F218" s="40"/>
      <c r="G218" s="40">
        <v>5</v>
      </c>
      <c r="H218" s="10" t="e">
        <f>VLOOKUP(C218,'[1]Skema Sjælland hul rens røde'!$D:$D,1,0)</f>
        <v>#N/A</v>
      </c>
    </row>
    <row r="219" spans="1:8" x14ac:dyDescent="0.3">
      <c r="A219" s="12">
        <f t="shared" si="3"/>
        <v>215</v>
      </c>
      <c r="B219" s="40" t="s">
        <v>43</v>
      </c>
      <c r="C219" s="36" t="s">
        <v>421</v>
      </c>
      <c r="D219" s="35" t="s">
        <v>0</v>
      </c>
      <c r="E219" s="37">
        <v>45925</v>
      </c>
      <c r="F219" s="38">
        <v>1</v>
      </c>
      <c r="G219" s="46"/>
      <c r="H219" s="10" t="e">
        <f>VLOOKUP(C219,'[1]Skema Sjælland hul rens røde'!$D:$D,1,0)</f>
        <v>#N/A</v>
      </c>
    </row>
    <row r="220" spans="1:8" x14ac:dyDescent="0.3">
      <c r="A220" s="12">
        <f t="shared" si="3"/>
        <v>216</v>
      </c>
      <c r="B220" s="25" t="s">
        <v>28</v>
      </c>
      <c r="C220" s="29" t="s">
        <v>385</v>
      </c>
      <c r="D220" s="19" t="s">
        <v>0</v>
      </c>
      <c r="E220" s="25">
        <v>42834</v>
      </c>
      <c r="F220" s="25">
        <v>3</v>
      </c>
      <c r="G220" s="25"/>
      <c r="H220" s="10" t="e">
        <f>VLOOKUP(C220,'[1]Skema Sjælland hul rens røde'!$D:$D,1,0)</f>
        <v>#N/A</v>
      </c>
    </row>
    <row r="221" spans="1:8" x14ac:dyDescent="0.3">
      <c r="A221" s="12">
        <f t="shared" si="3"/>
        <v>217</v>
      </c>
      <c r="B221" s="25" t="s">
        <v>28</v>
      </c>
      <c r="C221" s="29" t="s">
        <v>422</v>
      </c>
      <c r="D221" s="19" t="s">
        <v>0</v>
      </c>
      <c r="E221" s="34" t="s">
        <v>423</v>
      </c>
      <c r="F221" s="26">
        <v>2</v>
      </c>
      <c r="G221" s="25"/>
      <c r="H221" s="10" t="e">
        <f>VLOOKUP(C221,'[1]Skema Sjælland hul rens røde'!$D:$D,1,0)</f>
        <v>#N/A</v>
      </c>
    </row>
    <row r="222" spans="1:8" x14ac:dyDescent="0.3">
      <c r="A222" s="12">
        <f t="shared" si="3"/>
        <v>218</v>
      </c>
      <c r="B222" s="25" t="s">
        <v>28</v>
      </c>
      <c r="C222" s="29" t="s">
        <v>424</v>
      </c>
      <c r="D222" s="19" t="s">
        <v>0</v>
      </c>
      <c r="E222" s="25">
        <v>42679</v>
      </c>
      <c r="F222" s="25">
        <v>5</v>
      </c>
      <c r="G222" s="25"/>
      <c r="H222" s="10" t="e">
        <f>VLOOKUP(C222,'[1]Skema Sjælland hul rens røde'!$D:$D,1,0)</f>
        <v>#N/A</v>
      </c>
    </row>
    <row r="223" spans="1:8" x14ac:dyDescent="0.3">
      <c r="A223" s="12">
        <f t="shared" si="3"/>
        <v>219</v>
      </c>
      <c r="B223" s="25" t="s">
        <v>28</v>
      </c>
      <c r="C223" s="62" t="s">
        <v>425</v>
      </c>
      <c r="D223" s="63" t="s">
        <v>0</v>
      </c>
      <c r="E223" s="64">
        <v>48116</v>
      </c>
      <c r="F223" s="64">
        <v>15</v>
      </c>
      <c r="G223" s="25"/>
      <c r="H223" s="10" t="e">
        <f>VLOOKUP(C223,'[1]Skema Sjælland hul rens røde'!$D:$D,1,0)</f>
        <v>#N/A</v>
      </c>
    </row>
    <row r="224" spans="1:8" x14ac:dyDescent="0.3">
      <c r="A224" s="12">
        <f t="shared" si="3"/>
        <v>220</v>
      </c>
      <c r="B224" s="25" t="s">
        <v>28</v>
      </c>
      <c r="C224" s="29" t="s">
        <v>426</v>
      </c>
      <c r="D224" s="19" t="s">
        <v>0</v>
      </c>
      <c r="E224" s="34" t="s">
        <v>427</v>
      </c>
      <c r="F224" s="26">
        <v>1</v>
      </c>
      <c r="G224" s="25"/>
      <c r="H224" s="10" t="e">
        <f>VLOOKUP(C224,'[1]Skema Sjælland hul rens røde'!$D:$D,1,0)</f>
        <v>#N/A</v>
      </c>
    </row>
    <row r="225" spans="1:8" x14ac:dyDescent="0.3">
      <c r="A225" s="12">
        <f t="shared" si="3"/>
        <v>221</v>
      </c>
      <c r="B225" s="25" t="s">
        <v>28</v>
      </c>
      <c r="C225" s="29" t="s">
        <v>428</v>
      </c>
      <c r="D225" s="19" t="s">
        <v>0</v>
      </c>
      <c r="E225" s="25">
        <v>40606</v>
      </c>
      <c r="F225" s="25">
        <v>3</v>
      </c>
      <c r="G225" s="25"/>
      <c r="H225" s="10" t="e">
        <f>VLOOKUP(C225,'[1]Skema Sjælland hul rens røde'!$D:$D,1,0)</f>
        <v>#N/A</v>
      </c>
    </row>
    <row r="226" spans="1:8" x14ac:dyDescent="0.3">
      <c r="A226" s="12">
        <f t="shared" si="3"/>
        <v>222</v>
      </c>
      <c r="B226" s="25" t="s">
        <v>28</v>
      </c>
      <c r="C226" s="29" t="s">
        <v>429</v>
      </c>
      <c r="D226" s="19" t="s">
        <v>0</v>
      </c>
      <c r="E226" s="34" t="s">
        <v>430</v>
      </c>
      <c r="F226" s="26">
        <v>2</v>
      </c>
      <c r="G226" s="25"/>
      <c r="H226" s="10" t="e">
        <f>VLOOKUP(C226,'[1]Skema Sjælland hul rens røde'!$D:$D,1,0)</f>
        <v>#N/A</v>
      </c>
    </row>
    <row r="227" spans="1:8" x14ac:dyDescent="0.3">
      <c r="A227" s="12">
        <f t="shared" si="3"/>
        <v>223</v>
      </c>
      <c r="B227" s="25" t="s">
        <v>28</v>
      </c>
      <c r="C227" s="65" t="s">
        <v>431</v>
      </c>
      <c r="D227" s="19" t="s">
        <v>254</v>
      </c>
      <c r="E227" s="22"/>
      <c r="F227" s="21">
        <v>30</v>
      </c>
      <c r="G227" s="21"/>
      <c r="H227" s="10" t="e">
        <f>VLOOKUP(C227,'[1]Skema Sjælland hul rens røde'!$D:$D,1,0)</f>
        <v>#N/A</v>
      </c>
    </row>
    <row r="228" spans="1:8" x14ac:dyDescent="0.3">
      <c r="A228" s="12">
        <f t="shared" si="3"/>
        <v>224</v>
      </c>
      <c r="B228" s="25" t="s">
        <v>28</v>
      </c>
      <c r="C228" s="62" t="s">
        <v>36</v>
      </c>
      <c r="D228" s="63" t="s">
        <v>0</v>
      </c>
      <c r="E228" s="66">
        <v>46834</v>
      </c>
      <c r="F228" s="25">
        <v>5</v>
      </c>
      <c r="G228" s="25"/>
      <c r="H228" s="10" t="str">
        <f>VLOOKUP(C228,'[1]Skema Sjælland hul rens røde'!$D:$D,1,0)</f>
        <v>Borgere med kronisk sygdom</v>
      </c>
    </row>
    <row r="229" spans="1:8" x14ac:dyDescent="0.3">
      <c r="A229" s="12">
        <f t="shared" si="3"/>
        <v>225</v>
      </c>
      <c r="B229" s="25" t="s">
        <v>28</v>
      </c>
      <c r="C229" s="29" t="s">
        <v>432</v>
      </c>
      <c r="D229" s="19" t="s">
        <v>0</v>
      </c>
      <c r="E229" s="34" t="s">
        <v>433</v>
      </c>
      <c r="F229" s="26">
        <v>1</v>
      </c>
      <c r="G229" s="25"/>
      <c r="H229" s="10" t="e">
        <f>VLOOKUP(C229,'[1]Skema Sjælland hul rens røde'!$D:$D,1,0)</f>
        <v>#N/A</v>
      </c>
    </row>
    <row r="230" spans="1:8" x14ac:dyDescent="0.3">
      <c r="A230" s="12">
        <f t="shared" si="3"/>
        <v>226</v>
      </c>
      <c r="B230" s="25" t="s">
        <v>28</v>
      </c>
      <c r="C230" s="29" t="s">
        <v>83</v>
      </c>
      <c r="D230" s="67" t="s">
        <v>0</v>
      </c>
      <c r="E230" s="29">
        <v>48734</v>
      </c>
      <c r="F230" s="68">
        <v>3</v>
      </c>
      <c r="G230" s="29"/>
      <c r="H230" s="10" t="e">
        <f>VLOOKUP(C230,'[1]Skema Sjælland hul rens røde'!$D:$D,1,0)</f>
        <v>#N/A</v>
      </c>
    </row>
    <row r="231" spans="1:8" ht="27.6" x14ac:dyDescent="0.3">
      <c r="A231" s="12">
        <f t="shared" si="3"/>
        <v>227</v>
      </c>
      <c r="B231" s="25" t="s">
        <v>28</v>
      </c>
      <c r="C231" s="62" t="s">
        <v>35</v>
      </c>
      <c r="D231" s="63" t="s">
        <v>296</v>
      </c>
      <c r="E231" s="66">
        <v>42677</v>
      </c>
      <c r="F231" s="64">
        <v>5</v>
      </c>
      <c r="G231" s="25"/>
      <c r="H231" s="10" t="str">
        <f>VLOOKUP(C231,'[1]Skema Sjælland hul rens røde'!$D:$D,1,0)</f>
        <v>De almindeligst forekommende sygdomme hos ældre</v>
      </c>
    </row>
    <row r="232" spans="1:8" x14ac:dyDescent="0.3">
      <c r="A232" s="12">
        <f t="shared" si="3"/>
        <v>228</v>
      </c>
      <c r="B232" s="25" t="s">
        <v>28</v>
      </c>
      <c r="C232" s="27" t="s">
        <v>434</v>
      </c>
      <c r="D232" s="15" t="s">
        <v>0</v>
      </c>
      <c r="E232" s="17">
        <v>48703</v>
      </c>
      <c r="F232" s="28">
        <v>2</v>
      </c>
      <c r="G232" s="13"/>
      <c r="H232" s="10" t="e">
        <f>VLOOKUP(C232,'[1]Skema Sjælland hul rens røde'!$D:$D,1,0)</f>
        <v>#N/A</v>
      </c>
    </row>
    <row r="233" spans="1:8" ht="27.6" x14ac:dyDescent="0.3">
      <c r="A233" s="12">
        <f t="shared" si="3"/>
        <v>229</v>
      </c>
      <c r="B233" s="25" t="s">
        <v>28</v>
      </c>
      <c r="C233" s="29" t="s">
        <v>80</v>
      </c>
      <c r="D233" s="67" t="s">
        <v>0</v>
      </c>
      <c r="E233" s="29">
        <v>48384</v>
      </c>
      <c r="F233" s="68">
        <v>3</v>
      </c>
      <c r="G233" s="29"/>
      <c r="H233" s="10" t="str">
        <f>VLOOKUP(C233,'[1]Skema Sjælland hul rens røde'!$D:$D,1,0)</f>
        <v>Den styrkede pædagogiske læreplan</v>
      </c>
    </row>
    <row r="234" spans="1:8" x14ac:dyDescent="0.3">
      <c r="A234" s="12">
        <f t="shared" si="3"/>
        <v>230</v>
      </c>
      <c r="B234" s="25" t="s">
        <v>28</v>
      </c>
      <c r="C234" s="62" t="s">
        <v>70</v>
      </c>
      <c r="D234" s="63" t="s">
        <v>0</v>
      </c>
      <c r="E234" s="66">
        <v>40142</v>
      </c>
      <c r="F234" s="64">
        <v>3</v>
      </c>
      <c r="G234" s="25"/>
      <c r="H234" s="10" t="e">
        <f>VLOOKUP(C234,'[1]Skema Sjælland hul rens røde'!$D:$D,1,0)</f>
        <v>#N/A</v>
      </c>
    </row>
    <row r="235" spans="1:8" x14ac:dyDescent="0.3">
      <c r="A235" s="12">
        <f t="shared" si="3"/>
        <v>231</v>
      </c>
      <c r="B235" s="25" t="s">
        <v>28</v>
      </c>
      <c r="C235" s="62" t="s">
        <v>435</v>
      </c>
      <c r="D235" s="63" t="s">
        <v>0</v>
      </c>
      <c r="E235" s="66">
        <v>40392</v>
      </c>
      <c r="F235" s="64">
        <v>2</v>
      </c>
      <c r="G235" s="25"/>
      <c r="H235" s="10" t="e">
        <f>VLOOKUP(C235,'[1]Skema Sjælland hul rens røde'!$D:$D,1,0)</f>
        <v>#N/A</v>
      </c>
    </row>
    <row r="236" spans="1:8" x14ac:dyDescent="0.3">
      <c r="A236" s="12">
        <f t="shared" si="3"/>
        <v>232</v>
      </c>
      <c r="B236" s="25" t="s">
        <v>28</v>
      </c>
      <c r="C236" s="69" t="s">
        <v>436</v>
      </c>
      <c r="D236" s="19" t="s">
        <v>0</v>
      </c>
      <c r="E236" s="25">
        <v>48596</v>
      </c>
      <c r="F236" s="25">
        <v>3</v>
      </c>
      <c r="G236" s="25"/>
      <c r="H236" s="10" t="e">
        <f>VLOOKUP(C236,'[1]Skema Sjælland hul rens røde'!$D:$D,1,0)</f>
        <v>#N/A</v>
      </c>
    </row>
    <row r="237" spans="1:8" x14ac:dyDescent="0.3">
      <c r="A237" s="12">
        <f t="shared" si="3"/>
        <v>233</v>
      </c>
      <c r="B237" s="25" t="s">
        <v>28</v>
      </c>
      <c r="C237" s="29" t="s">
        <v>437</v>
      </c>
      <c r="D237" s="67" t="s">
        <v>0</v>
      </c>
      <c r="E237" s="29">
        <v>49857</v>
      </c>
      <c r="F237" s="68">
        <v>2</v>
      </c>
      <c r="G237" s="29"/>
      <c r="H237" s="10" t="e">
        <f>VLOOKUP(C237,'[1]Skema Sjælland hul rens røde'!$D:$D,1,0)</f>
        <v>#N/A</v>
      </c>
    </row>
    <row r="238" spans="1:8" x14ac:dyDescent="0.3">
      <c r="A238" s="12">
        <f t="shared" si="3"/>
        <v>234</v>
      </c>
      <c r="B238" s="25" t="s">
        <v>28</v>
      </c>
      <c r="C238" s="69" t="s">
        <v>438</v>
      </c>
      <c r="D238" s="19" t="s">
        <v>0</v>
      </c>
      <c r="E238" s="25">
        <v>40137</v>
      </c>
      <c r="F238" s="25">
        <v>10</v>
      </c>
      <c r="G238" s="25"/>
      <c r="H238" s="10" t="e">
        <f>VLOOKUP(C238,'[1]Skema Sjælland hul rens røde'!$D:$D,1,0)</f>
        <v>#N/A</v>
      </c>
    </row>
    <row r="239" spans="1:8" x14ac:dyDescent="0.3">
      <c r="A239" s="12">
        <f t="shared" si="3"/>
        <v>235</v>
      </c>
      <c r="B239" s="25" t="s">
        <v>28</v>
      </c>
      <c r="C239" s="29" t="s">
        <v>439</v>
      </c>
      <c r="D239" s="19" t="s">
        <v>0</v>
      </c>
      <c r="E239" s="34" t="s">
        <v>440</v>
      </c>
      <c r="F239" s="26">
        <v>15</v>
      </c>
      <c r="G239" s="25"/>
      <c r="H239" s="10" t="e">
        <f>VLOOKUP(C239,'[1]Skema Sjælland hul rens røde'!$D:$D,1,0)</f>
        <v>#N/A</v>
      </c>
    </row>
    <row r="240" spans="1:8" x14ac:dyDescent="0.3">
      <c r="A240" s="12">
        <f t="shared" si="3"/>
        <v>236</v>
      </c>
      <c r="B240" s="25" t="s">
        <v>28</v>
      </c>
      <c r="C240" s="62" t="s">
        <v>441</v>
      </c>
      <c r="D240" s="63" t="s">
        <v>0</v>
      </c>
      <c r="E240" s="66">
        <v>48096</v>
      </c>
      <c r="F240" s="64">
        <v>2</v>
      </c>
      <c r="G240" s="25"/>
      <c r="H240" s="10" t="e">
        <f>VLOOKUP(C240,'[1]Skema Sjælland hul rens røde'!$D:$D,1,0)</f>
        <v>#N/A</v>
      </c>
    </row>
    <row r="241" spans="1:8" x14ac:dyDescent="0.3">
      <c r="A241" s="12">
        <f t="shared" si="3"/>
        <v>237</v>
      </c>
      <c r="B241" s="25" t="s">
        <v>28</v>
      </c>
      <c r="C241" s="29" t="s">
        <v>442</v>
      </c>
      <c r="D241" s="19" t="s">
        <v>0</v>
      </c>
      <c r="E241" s="34" t="s">
        <v>443</v>
      </c>
      <c r="F241" s="26">
        <v>5</v>
      </c>
      <c r="G241" s="25"/>
      <c r="H241" s="10" t="e">
        <f>VLOOKUP(C241,'[1]Skema Sjælland hul rens røde'!$D:$D,1,0)</f>
        <v>#N/A</v>
      </c>
    </row>
    <row r="242" spans="1:8" x14ac:dyDescent="0.3">
      <c r="A242" s="12">
        <f t="shared" si="3"/>
        <v>238</v>
      </c>
      <c r="B242" s="25" t="s">
        <v>28</v>
      </c>
      <c r="C242" s="14" t="s">
        <v>444</v>
      </c>
      <c r="D242" s="19" t="s">
        <v>254</v>
      </c>
      <c r="E242" s="13"/>
      <c r="F242" s="13">
        <v>1</v>
      </c>
      <c r="G242" s="13"/>
      <c r="H242" s="10" t="e">
        <f>VLOOKUP(C242,'[1]Skema Sjælland hul rens røde'!$D:$D,1,0)</f>
        <v>#N/A</v>
      </c>
    </row>
    <row r="243" spans="1:8" x14ac:dyDescent="0.3">
      <c r="A243" s="12">
        <f t="shared" si="3"/>
        <v>239</v>
      </c>
      <c r="B243" s="25" t="s">
        <v>28</v>
      </c>
      <c r="C243" s="27" t="s">
        <v>445</v>
      </c>
      <c r="D243" s="15" t="s">
        <v>0</v>
      </c>
      <c r="E243" s="17">
        <v>47968</v>
      </c>
      <c r="F243" s="28">
        <v>1</v>
      </c>
      <c r="G243" s="13"/>
      <c r="H243" s="10" t="e">
        <f>VLOOKUP(C243,'[1]Skema Sjælland hul rens røde'!$D:$D,1,0)</f>
        <v>#N/A</v>
      </c>
    </row>
    <row r="244" spans="1:8" x14ac:dyDescent="0.3">
      <c r="A244" s="12">
        <f t="shared" si="3"/>
        <v>240</v>
      </c>
      <c r="B244" s="25" t="s">
        <v>28</v>
      </c>
      <c r="C244" s="62" t="s">
        <v>446</v>
      </c>
      <c r="D244" s="63" t="s">
        <v>252</v>
      </c>
      <c r="E244" s="66" t="s">
        <v>447</v>
      </c>
      <c r="F244" s="25"/>
      <c r="G244" s="25">
        <v>10</v>
      </c>
      <c r="H244" s="10" t="e">
        <f>VLOOKUP(C244,'[1]Skema Sjælland hul rens røde'!$D:$D,1,0)</f>
        <v>#N/A</v>
      </c>
    </row>
    <row r="245" spans="1:8" x14ac:dyDescent="0.3">
      <c r="A245" s="12">
        <f t="shared" si="3"/>
        <v>241</v>
      </c>
      <c r="B245" s="25" t="s">
        <v>28</v>
      </c>
      <c r="C245" s="62" t="s">
        <v>448</v>
      </c>
      <c r="D245" s="63" t="s">
        <v>0</v>
      </c>
      <c r="E245" s="66">
        <v>49980</v>
      </c>
      <c r="F245" s="64">
        <v>5</v>
      </c>
      <c r="G245" s="25"/>
      <c r="H245" s="10" t="e">
        <f>VLOOKUP(C245,'[1]Skema Sjælland hul rens røde'!$D:$D,1,0)</f>
        <v>#N/A</v>
      </c>
    </row>
    <row r="246" spans="1:8" x14ac:dyDescent="0.3">
      <c r="A246" s="12">
        <f t="shared" si="3"/>
        <v>242</v>
      </c>
      <c r="B246" s="25" t="s">
        <v>28</v>
      </c>
      <c r="C246" s="69" t="s">
        <v>449</v>
      </c>
      <c r="D246" s="19" t="s">
        <v>0</v>
      </c>
      <c r="E246" s="25">
        <v>40533</v>
      </c>
      <c r="F246" s="25">
        <v>40</v>
      </c>
      <c r="G246" s="25"/>
      <c r="H246" s="10" t="e">
        <f>VLOOKUP(C246,'[1]Skema Sjælland hul rens røde'!$D:$D,1,0)</f>
        <v>#N/A</v>
      </c>
    </row>
    <row r="247" spans="1:8" x14ac:dyDescent="0.3">
      <c r="A247" s="12">
        <f t="shared" si="3"/>
        <v>243</v>
      </c>
      <c r="B247" s="25" t="s">
        <v>28</v>
      </c>
      <c r="C247" s="29" t="s">
        <v>450</v>
      </c>
      <c r="D247" s="19" t="s">
        <v>0</v>
      </c>
      <c r="E247" s="34" t="s">
        <v>451</v>
      </c>
      <c r="F247" s="26">
        <v>2</v>
      </c>
      <c r="G247" s="25"/>
      <c r="H247" s="10" t="e">
        <f>VLOOKUP(C247,'[1]Skema Sjælland hul rens røde'!$D:$D,1,0)</f>
        <v>#N/A</v>
      </c>
    </row>
    <row r="248" spans="1:8" x14ac:dyDescent="0.3">
      <c r="A248" s="12">
        <f t="shared" si="3"/>
        <v>244</v>
      </c>
      <c r="B248" s="25" t="s">
        <v>28</v>
      </c>
      <c r="C248" s="62" t="s">
        <v>452</v>
      </c>
      <c r="D248" s="63" t="s">
        <v>0</v>
      </c>
      <c r="E248" s="66">
        <v>41687</v>
      </c>
      <c r="F248" s="64">
        <v>3</v>
      </c>
      <c r="G248" s="25"/>
      <c r="H248" s="10" t="e">
        <f>VLOOKUP(C248,'[1]Skema Sjælland hul rens røde'!$D:$D,1,0)</f>
        <v>#N/A</v>
      </c>
    </row>
    <row r="249" spans="1:8" x14ac:dyDescent="0.3">
      <c r="A249" s="12">
        <f t="shared" si="3"/>
        <v>245</v>
      </c>
      <c r="B249" s="25" t="s">
        <v>28</v>
      </c>
      <c r="C249" s="29" t="s">
        <v>453</v>
      </c>
      <c r="D249" s="19" t="s">
        <v>254</v>
      </c>
      <c r="E249" s="70"/>
      <c r="F249" s="21">
        <v>2</v>
      </c>
      <c r="G249" s="21"/>
      <c r="H249" s="10" t="e">
        <f>VLOOKUP(C249,'[1]Skema Sjælland hul rens røde'!$D:$D,1,0)</f>
        <v>#N/A</v>
      </c>
    </row>
    <row r="250" spans="1:8" x14ac:dyDescent="0.3">
      <c r="A250" s="12">
        <f t="shared" si="3"/>
        <v>246</v>
      </c>
      <c r="B250" s="25" t="s">
        <v>28</v>
      </c>
      <c r="C250" s="29" t="s">
        <v>454</v>
      </c>
      <c r="D250" s="19" t="s">
        <v>0</v>
      </c>
      <c r="E250" s="25">
        <v>46977</v>
      </c>
      <c r="F250" s="25">
        <v>3</v>
      </c>
      <c r="G250" s="25"/>
      <c r="H250" s="10" t="e">
        <f>VLOOKUP(C250,'[1]Skema Sjælland hul rens røde'!$D:$D,1,0)</f>
        <v>#N/A</v>
      </c>
    </row>
    <row r="251" spans="1:8" x14ac:dyDescent="0.3">
      <c r="A251" s="12">
        <f t="shared" si="3"/>
        <v>247</v>
      </c>
      <c r="B251" s="25" t="s">
        <v>28</v>
      </c>
      <c r="C251" s="29" t="s">
        <v>455</v>
      </c>
      <c r="D251" s="19" t="s">
        <v>0</v>
      </c>
      <c r="E251" s="25">
        <v>44627</v>
      </c>
      <c r="F251" s="25">
        <v>4</v>
      </c>
      <c r="G251" s="25"/>
      <c r="H251" s="10" t="e">
        <f>VLOOKUP(C251,'[1]Skema Sjælland hul rens røde'!$D:$D,1,0)</f>
        <v>#N/A</v>
      </c>
    </row>
    <row r="252" spans="1:8" x14ac:dyDescent="0.3">
      <c r="A252" s="12">
        <f t="shared" si="3"/>
        <v>248</v>
      </c>
      <c r="B252" s="25" t="s">
        <v>28</v>
      </c>
      <c r="C252" s="29" t="s">
        <v>456</v>
      </c>
      <c r="D252" s="19" t="s">
        <v>0</v>
      </c>
      <c r="E252" s="25">
        <v>48101</v>
      </c>
      <c r="F252" s="26">
        <v>5</v>
      </c>
      <c r="G252" s="25"/>
      <c r="H252" s="10" t="e">
        <f>VLOOKUP(C252,'[1]Skema Sjælland hul rens røde'!$D:$D,1,0)</f>
        <v>#N/A</v>
      </c>
    </row>
    <row r="253" spans="1:8" x14ac:dyDescent="0.3">
      <c r="A253" s="12">
        <f t="shared" si="3"/>
        <v>249</v>
      </c>
      <c r="B253" s="25" t="s">
        <v>28</v>
      </c>
      <c r="C253" s="29" t="s">
        <v>457</v>
      </c>
      <c r="D253" s="19" t="s">
        <v>0</v>
      </c>
      <c r="E253" s="34" t="s">
        <v>458</v>
      </c>
      <c r="F253" s="26">
        <v>1</v>
      </c>
      <c r="G253" s="25"/>
      <c r="H253" s="10" t="e">
        <f>VLOOKUP(C253,'[1]Skema Sjælland hul rens røde'!$D:$D,1,0)</f>
        <v>#N/A</v>
      </c>
    </row>
    <row r="254" spans="1:8" x14ac:dyDescent="0.3">
      <c r="A254" s="12">
        <f t="shared" si="3"/>
        <v>250</v>
      </c>
      <c r="B254" s="25" t="s">
        <v>28</v>
      </c>
      <c r="C254" s="62" t="s">
        <v>33</v>
      </c>
      <c r="D254" s="63" t="s">
        <v>0</v>
      </c>
      <c r="E254" s="66">
        <v>40126</v>
      </c>
      <c r="F254" s="64">
        <v>3</v>
      </c>
      <c r="G254" s="25"/>
      <c r="H254" s="10" t="str">
        <f>VLOOKUP(C254,'[1]Skema Sjælland hul rens røde'!$D:$D,1,0)</f>
        <v>Medvirken til rehabilitering</v>
      </c>
    </row>
    <row r="255" spans="1:8" x14ac:dyDescent="0.3">
      <c r="A255" s="12">
        <f t="shared" si="3"/>
        <v>251</v>
      </c>
      <c r="B255" s="25" t="s">
        <v>28</v>
      </c>
      <c r="C255" s="27" t="s">
        <v>459</v>
      </c>
      <c r="D255" s="15" t="s">
        <v>0</v>
      </c>
      <c r="E255" s="17">
        <v>44863</v>
      </c>
      <c r="F255" s="28">
        <v>3</v>
      </c>
      <c r="G255" s="13"/>
      <c r="H255" s="10" t="e">
        <f>VLOOKUP(C255,'[1]Skema Sjælland hul rens røde'!$D:$D,1,0)</f>
        <v>#N/A</v>
      </c>
    </row>
    <row r="256" spans="1:8" x14ac:dyDescent="0.3">
      <c r="A256" s="12">
        <f t="shared" si="3"/>
        <v>252</v>
      </c>
      <c r="B256" s="25" t="s">
        <v>28</v>
      </c>
      <c r="C256" s="62" t="s">
        <v>460</v>
      </c>
      <c r="D256" s="63" t="s">
        <v>252</v>
      </c>
      <c r="E256" s="66" t="s">
        <v>461</v>
      </c>
      <c r="F256" s="25"/>
      <c r="G256" s="25">
        <v>10</v>
      </c>
      <c r="H256" s="10" t="e">
        <f>VLOOKUP(C256,'[1]Skema Sjælland hul rens røde'!$D:$D,1,0)</f>
        <v>#N/A</v>
      </c>
    </row>
    <row r="257" spans="1:8" x14ac:dyDescent="0.3">
      <c r="A257" s="12">
        <f t="shared" si="3"/>
        <v>253</v>
      </c>
      <c r="B257" s="25" t="s">
        <v>28</v>
      </c>
      <c r="C257" s="14" t="s">
        <v>462</v>
      </c>
      <c r="D257" s="19" t="s">
        <v>254</v>
      </c>
      <c r="E257" s="13"/>
      <c r="F257" s="13">
        <v>3</v>
      </c>
      <c r="G257" s="13"/>
      <c r="H257" s="10" t="e">
        <f>VLOOKUP(C257,'[1]Skema Sjælland hul rens røde'!$D:$D,1,0)</f>
        <v>#N/A</v>
      </c>
    </row>
    <row r="258" spans="1:8" x14ac:dyDescent="0.3">
      <c r="A258" s="12">
        <f t="shared" si="3"/>
        <v>254</v>
      </c>
      <c r="B258" s="25" t="s">
        <v>28</v>
      </c>
      <c r="C258" s="14" t="s">
        <v>463</v>
      </c>
      <c r="D258" s="19" t="s">
        <v>254</v>
      </c>
      <c r="E258" s="13"/>
      <c r="F258" s="13">
        <v>1</v>
      </c>
      <c r="G258" s="13"/>
      <c r="H258" s="10" t="e">
        <f>VLOOKUP(C258,'[1]Skema Sjælland hul rens røde'!$D:$D,1,0)</f>
        <v>#N/A</v>
      </c>
    </row>
    <row r="259" spans="1:8" ht="27.6" x14ac:dyDescent="0.3">
      <c r="A259" s="12">
        <f t="shared" si="3"/>
        <v>255</v>
      </c>
      <c r="B259" s="25" t="s">
        <v>28</v>
      </c>
      <c r="C259" s="62" t="s">
        <v>34</v>
      </c>
      <c r="D259" s="63" t="s">
        <v>296</v>
      </c>
      <c r="E259" s="66">
        <v>40823</v>
      </c>
      <c r="F259" s="25">
        <v>1</v>
      </c>
      <c r="G259" s="25"/>
      <c r="H259" s="10" t="str">
        <f>VLOOKUP(C259,'[1]Skema Sjælland hul rens røde'!$D:$D,1,0)</f>
        <v>Patientsikkerhed og utilsigtede hændelser</v>
      </c>
    </row>
    <row r="260" spans="1:8" ht="27.6" x14ac:dyDescent="0.3">
      <c r="A260" s="12">
        <f t="shared" si="3"/>
        <v>256</v>
      </c>
      <c r="B260" s="25" t="s">
        <v>28</v>
      </c>
      <c r="C260" s="62" t="s">
        <v>37</v>
      </c>
      <c r="D260" s="63" t="s">
        <v>0</v>
      </c>
      <c r="E260" s="66">
        <v>46873</v>
      </c>
      <c r="F260" s="25">
        <v>3</v>
      </c>
      <c r="G260" s="25"/>
      <c r="H260" s="10" t="str">
        <f>VLOOKUP(C260,'[1]Skema Sjælland hul rens røde'!$D:$D,1,0)</f>
        <v>Postoperativ observation og pleje i hjemmeplejen</v>
      </c>
    </row>
    <row r="261" spans="1:8" x14ac:dyDescent="0.3">
      <c r="A261" s="12">
        <f t="shared" ref="A261:A301" si="4">ROW(A257)</f>
        <v>257</v>
      </c>
      <c r="B261" s="25" t="s">
        <v>28</v>
      </c>
      <c r="C261" s="29" t="s">
        <v>29</v>
      </c>
      <c r="D261" s="19" t="s">
        <v>0</v>
      </c>
      <c r="E261" s="25">
        <v>42690</v>
      </c>
      <c r="F261" s="25">
        <v>15</v>
      </c>
      <c r="G261" s="25"/>
      <c r="H261" s="10" t="str">
        <f>VLOOKUP(C261,'[1]Skema Sjælland hul rens røde'!$D:$D,1,0)</f>
        <v>Praktisk hjælp til ældre</v>
      </c>
    </row>
    <row r="262" spans="1:8" x14ac:dyDescent="0.3">
      <c r="A262" s="12">
        <f t="shared" si="4"/>
        <v>258</v>
      </c>
      <c r="B262" s="25" t="s">
        <v>28</v>
      </c>
      <c r="C262" s="62" t="s">
        <v>29</v>
      </c>
      <c r="D262" s="63" t="s">
        <v>0</v>
      </c>
      <c r="E262" s="66">
        <v>42690</v>
      </c>
      <c r="F262" s="64">
        <v>15</v>
      </c>
      <c r="G262" s="25"/>
      <c r="H262" s="10" t="str">
        <f>VLOOKUP(C262,'[1]Skema Sjælland hul rens røde'!$D:$D,1,0)</f>
        <v>Praktisk hjælp til ældre</v>
      </c>
    </row>
    <row r="263" spans="1:8" x14ac:dyDescent="0.3">
      <c r="A263" s="12">
        <f t="shared" si="4"/>
        <v>259</v>
      </c>
      <c r="B263" s="25" t="s">
        <v>28</v>
      </c>
      <c r="C263" s="62" t="s">
        <v>464</v>
      </c>
      <c r="D263" s="63" t="s">
        <v>252</v>
      </c>
      <c r="E263" s="66" t="s">
        <v>465</v>
      </c>
      <c r="F263" s="25"/>
      <c r="G263" s="25">
        <v>10</v>
      </c>
      <c r="H263" s="10" t="e">
        <f>VLOOKUP(C263,'[1]Skema Sjælland hul rens røde'!$D:$D,1,0)</f>
        <v>#N/A</v>
      </c>
    </row>
    <row r="264" spans="1:8" x14ac:dyDescent="0.3">
      <c r="A264" s="12">
        <f t="shared" si="4"/>
        <v>260</v>
      </c>
      <c r="B264" s="25" t="s">
        <v>28</v>
      </c>
      <c r="C264" s="29" t="s">
        <v>466</v>
      </c>
      <c r="D264" s="19" t="s">
        <v>254</v>
      </c>
      <c r="E264" s="71"/>
      <c r="F264" s="25">
        <v>30</v>
      </c>
      <c r="G264" s="25"/>
      <c r="H264" s="10" t="e">
        <f>VLOOKUP(C264,'[1]Skema Sjælland hul rens røde'!$D:$D,1,0)</f>
        <v>#N/A</v>
      </c>
    </row>
    <row r="265" spans="1:8" x14ac:dyDescent="0.3">
      <c r="A265" s="12">
        <f t="shared" si="4"/>
        <v>261</v>
      </c>
      <c r="B265" s="25" t="s">
        <v>28</v>
      </c>
      <c r="C265" s="14" t="s">
        <v>467</v>
      </c>
      <c r="D265" s="19" t="s">
        <v>254</v>
      </c>
      <c r="E265" s="13"/>
      <c r="F265" s="13">
        <v>1</v>
      </c>
      <c r="G265" s="13"/>
      <c r="H265" s="10" t="e">
        <f>VLOOKUP(C265,'[1]Skema Sjælland hul rens røde'!$D:$D,1,0)</f>
        <v>#N/A</v>
      </c>
    </row>
    <row r="266" spans="1:8" x14ac:dyDescent="0.3">
      <c r="A266" s="12">
        <f t="shared" si="4"/>
        <v>262</v>
      </c>
      <c r="B266" s="25" t="s">
        <v>28</v>
      </c>
      <c r="C266" s="69" t="s">
        <v>468</v>
      </c>
      <c r="D266" s="19" t="s">
        <v>0</v>
      </c>
      <c r="E266" s="25">
        <v>20922</v>
      </c>
      <c r="F266" s="25">
        <v>15</v>
      </c>
      <c r="G266" s="25"/>
      <c r="H266" s="10" t="e">
        <f>VLOOKUP(C266,'[1]Skema Sjælland hul rens røde'!$D:$D,1,0)</f>
        <v>#N/A</v>
      </c>
    </row>
    <row r="267" spans="1:8" x14ac:dyDescent="0.3">
      <c r="A267" s="12">
        <f t="shared" si="4"/>
        <v>263</v>
      </c>
      <c r="B267" s="25" t="s">
        <v>28</v>
      </c>
      <c r="C267" s="29" t="s">
        <v>399</v>
      </c>
      <c r="D267" s="19" t="s">
        <v>0</v>
      </c>
      <c r="E267" s="34" t="s">
        <v>469</v>
      </c>
      <c r="F267" s="26">
        <v>2</v>
      </c>
      <c r="G267" s="25"/>
      <c r="H267" s="10" t="e">
        <f>VLOOKUP(C267,'[1]Skema Sjælland hul rens røde'!$D:$D,1,0)</f>
        <v>#N/A</v>
      </c>
    </row>
    <row r="268" spans="1:8" x14ac:dyDescent="0.3">
      <c r="A268" s="12">
        <f t="shared" si="4"/>
        <v>264</v>
      </c>
      <c r="B268" s="25" t="s">
        <v>28</v>
      </c>
      <c r="C268" s="29" t="s">
        <v>32</v>
      </c>
      <c r="D268" s="19" t="s">
        <v>0</v>
      </c>
      <c r="E268" s="25">
        <v>40125</v>
      </c>
      <c r="F268" s="26">
        <v>2</v>
      </c>
      <c r="G268" s="25"/>
      <c r="H268" s="10" t="e">
        <f>VLOOKUP(C268,'[1]Skema Sjælland hul rens røde'!$D:$D,1,0)</f>
        <v>#N/A</v>
      </c>
    </row>
    <row r="269" spans="1:8" x14ac:dyDescent="0.3">
      <c r="A269" s="12">
        <f t="shared" si="4"/>
        <v>265</v>
      </c>
      <c r="B269" s="25" t="s">
        <v>28</v>
      </c>
      <c r="C269" s="29" t="s">
        <v>470</v>
      </c>
      <c r="D269" s="19" t="s">
        <v>0</v>
      </c>
      <c r="E269" s="25">
        <v>45602</v>
      </c>
      <c r="F269" s="25">
        <v>3</v>
      </c>
      <c r="G269" s="25"/>
      <c r="H269" s="10" t="e">
        <f>VLOOKUP(C269,'[1]Skema Sjælland hul rens røde'!$D:$D,1,0)</f>
        <v>#N/A</v>
      </c>
    </row>
    <row r="270" spans="1:8" ht="27.6" x14ac:dyDescent="0.3">
      <c r="A270" s="12">
        <f t="shared" si="4"/>
        <v>266</v>
      </c>
      <c r="B270" s="25" t="s">
        <v>28</v>
      </c>
      <c r="C270" s="62" t="s">
        <v>471</v>
      </c>
      <c r="D270" s="63" t="s">
        <v>0</v>
      </c>
      <c r="E270" s="66">
        <v>47266</v>
      </c>
      <c r="F270" s="64">
        <v>3</v>
      </c>
      <c r="G270" s="25"/>
      <c r="H270" s="10" t="str">
        <f>VLOOKUP(C270,'[1]Skema Sjælland hul rens røde'!$D:$D,1,0)</f>
        <v xml:space="preserve">Sundhedspædagogik i omsorgsarbejdet </v>
      </c>
    </row>
    <row r="271" spans="1:8" ht="27.6" x14ac:dyDescent="0.3">
      <c r="A271" s="12">
        <f t="shared" si="4"/>
        <v>267</v>
      </c>
      <c r="B271" s="25" t="s">
        <v>28</v>
      </c>
      <c r="C271" s="62" t="s">
        <v>42</v>
      </c>
      <c r="D271" s="63" t="s">
        <v>0</v>
      </c>
      <c r="E271" s="66">
        <v>49760</v>
      </c>
      <c r="F271" s="64">
        <v>3</v>
      </c>
      <c r="G271" s="25"/>
      <c r="H271" s="10" t="str">
        <f>VLOOKUP(C271,'[1]Skema Sjælland hul rens røde'!$D:$D,1,0)</f>
        <v>Sygepleje i den palliative indsats - Niveau 1</v>
      </c>
    </row>
    <row r="272" spans="1:8" x14ac:dyDescent="0.3">
      <c r="A272" s="12">
        <f t="shared" si="4"/>
        <v>268</v>
      </c>
      <c r="B272" s="25" t="s">
        <v>28</v>
      </c>
      <c r="C272" s="67" t="s">
        <v>472</v>
      </c>
      <c r="D272" s="19" t="s">
        <v>254</v>
      </c>
      <c r="E272" s="70"/>
      <c r="F272" s="21">
        <v>3</v>
      </c>
      <c r="G272" s="21"/>
      <c r="H272" s="10" t="e">
        <f>VLOOKUP(C272,'[1]Skema Sjælland hul rens røde'!$D:$D,1,0)</f>
        <v>#N/A</v>
      </c>
    </row>
    <row r="273" spans="1:8" ht="27.6" x14ac:dyDescent="0.3">
      <c r="A273" s="12">
        <f t="shared" si="4"/>
        <v>269</v>
      </c>
      <c r="B273" s="25" t="s">
        <v>28</v>
      </c>
      <c r="C273" s="62" t="s">
        <v>38</v>
      </c>
      <c r="D273" s="63" t="s">
        <v>0</v>
      </c>
      <c r="E273" s="66">
        <v>46874</v>
      </c>
      <c r="F273" s="64">
        <v>5</v>
      </c>
      <c r="G273" s="25"/>
      <c r="H273" s="10" t="str">
        <f>VLOOKUP(C273,'[1]Skema Sjælland hul rens røde'!$D:$D,1,0)</f>
        <v>Tidlig opsporing af sygdomstegn</v>
      </c>
    </row>
    <row r="274" spans="1:8" x14ac:dyDescent="0.3">
      <c r="A274" s="12">
        <f t="shared" si="4"/>
        <v>270</v>
      </c>
      <c r="B274" s="25" t="s">
        <v>28</v>
      </c>
      <c r="C274" s="29" t="s">
        <v>473</v>
      </c>
      <c r="D274" s="19" t="s">
        <v>0</v>
      </c>
      <c r="E274" s="25">
        <v>46874</v>
      </c>
      <c r="F274" s="25">
        <v>5</v>
      </c>
      <c r="G274" s="25"/>
      <c r="H274" s="10" t="e">
        <f>VLOOKUP(C274,'[1]Skema Sjælland hul rens røde'!$D:$D,1,0)</f>
        <v>#N/A</v>
      </c>
    </row>
    <row r="275" spans="1:8" x14ac:dyDescent="0.3">
      <c r="A275" s="12">
        <f t="shared" si="4"/>
        <v>271</v>
      </c>
      <c r="B275" s="25" t="s">
        <v>28</v>
      </c>
      <c r="C275" s="27" t="s">
        <v>474</v>
      </c>
      <c r="D275" s="15" t="s">
        <v>0</v>
      </c>
      <c r="E275" s="17">
        <v>22038</v>
      </c>
      <c r="F275" s="28">
        <v>5</v>
      </c>
      <c r="G275" s="13"/>
      <c r="H275" s="10" t="e">
        <f>VLOOKUP(C275,'[1]Skema Sjælland hul rens røde'!$D:$D,1,0)</f>
        <v>#N/A</v>
      </c>
    </row>
    <row r="276" spans="1:8" x14ac:dyDescent="0.3">
      <c r="A276" s="12">
        <f t="shared" si="4"/>
        <v>272</v>
      </c>
      <c r="B276" s="25" t="s">
        <v>28</v>
      </c>
      <c r="C276" s="27" t="s">
        <v>474</v>
      </c>
      <c r="D276" s="15" t="s">
        <v>0</v>
      </c>
      <c r="E276" s="17">
        <v>48415</v>
      </c>
      <c r="F276" s="28">
        <v>5</v>
      </c>
      <c r="G276" s="13"/>
      <c r="H276" s="10" t="e">
        <f>VLOOKUP(C276,'[1]Skema Sjælland hul rens røde'!$D:$D,1,0)</f>
        <v>#N/A</v>
      </c>
    </row>
    <row r="277" spans="1:8" ht="27.6" x14ac:dyDescent="0.3">
      <c r="A277" s="12">
        <f t="shared" si="4"/>
        <v>273</v>
      </c>
      <c r="B277" s="25" t="s">
        <v>28</v>
      </c>
      <c r="C277" s="29" t="s">
        <v>76</v>
      </c>
      <c r="D277" s="19" t="s">
        <v>0</v>
      </c>
      <c r="E277" s="25">
        <v>44886</v>
      </c>
      <c r="F277" s="26">
        <v>5</v>
      </c>
      <c r="G277" s="25"/>
      <c r="H277" s="10" t="str">
        <f>VLOOKUP(C277,'[1]Skema Sjælland hul rens røde'!$D:$D,1,0)</f>
        <v>Voldsforebyggelse, konfliktløsning og udvikling</v>
      </c>
    </row>
    <row r="278" spans="1:8" x14ac:dyDescent="0.3">
      <c r="A278" s="12">
        <f t="shared" si="4"/>
        <v>274</v>
      </c>
      <c r="B278" s="25" t="s">
        <v>28</v>
      </c>
      <c r="C278" s="27" t="s">
        <v>475</v>
      </c>
      <c r="D278" s="15" t="s">
        <v>0</v>
      </c>
      <c r="E278" s="17">
        <v>42935</v>
      </c>
      <c r="F278" s="28">
        <v>1</v>
      </c>
      <c r="G278" s="13"/>
      <c r="H278" s="10" t="e">
        <f>VLOOKUP(C278,'[1]Skema Sjælland hul rens røde'!$D:$D,1,0)</f>
        <v>#N/A</v>
      </c>
    </row>
    <row r="279" spans="1:8" ht="27.6" x14ac:dyDescent="0.3">
      <c r="A279" s="12">
        <f t="shared" si="4"/>
        <v>275</v>
      </c>
      <c r="B279" s="40" t="s">
        <v>2</v>
      </c>
      <c r="C279" s="41" t="s">
        <v>476</v>
      </c>
      <c r="D279" s="42" t="s">
        <v>296</v>
      </c>
      <c r="E279" s="40">
        <v>47694</v>
      </c>
      <c r="F279" s="44">
        <v>3.6</v>
      </c>
      <c r="G279" s="44"/>
      <c r="H279" s="10" t="str">
        <f>VLOOKUP(C279,'[1]Skema Sjælland hul rens røde'!$D:$D,1,0)</f>
        <v>ADR Grund- og Specialiseringskursus - Klasse 1</v>
      </c>
    </row>
    <row r="280" spans="1:8" x14ac:dyDescent="0.3">
      <c r="A280" s="12">
        <f t="shared" si="4"/>
        <v>276</v>
      </c>
      <c r="B280" s="46" t="s">
        <v>2</v>
      </c>
      <c r="C280" s="45" t="s">
        <v>477</v>
      </c>
      <c r="D280" s="35" t="s">
        <v>0</v>
      </c>
      <c r="E280" s="46">
        <v>47706</v>
      </c>
      <c r="F280" s="72">
        <v>1.7</v>
      </c>
      <c r="G280" s="46"/>
      <c r="H280" s="10" t="e">
        <f>VLOOKUP(C280,'[1]Skema Sjælland hul rens røde'!$D:$D,1,0)</f>
        <v>#N/A</v>
      </c>
    </row>
    <row r="281" spans="1:8" x14ac:dyDescent="0.3">
      <c r="A281" s="12">
        <f t="shared" si="4"/>
        <v>277</v>
      </c>
      <c r="B281" s="46" t="s">
        <v>2</v>
      </c>
      <c r="C281" s="45" t="s">
        <v>478</v>
      </c>
      <c r="D281" s="35" t="s">
        <v>0</v>
      </c>
      <c r="E281" s="46">
        <v>47714</v>
      </c>
      <c r="F281" s="72">
        <v>2.7</v>
      </c>
      <c r="G281" s="46"/>
      <c r="H281" s="10" t="e">
        <f>VLOOKUP(C281,'[1]Skema Sjælland hul rens røde'!$D:$D,1,0)</f>
        <v>#N/A</v>
      </c>
    </row>
    <row r="282" spans="1:8" x14ac:dyDescent="0.3">
      <c r="A282" s="12">
        <f t="shared" si="4"/>
        <v>278</v>
      </c>
      <c r="B282" s="35" t="s">
        <v>2</v>
      </c>
      <c r="C282" s="36" t="s">
        <v>479</v>
      </c>
      <c r="D282" s="35" t="s">
        <v>0</v>
      </c>
      <c r="E282" s="37">
        <v>21994</v>
      </c>
      <c r="F282" s="38">
        <v>1</v>
      </c>
      <c r="G282" s="46"/>
      <c r="H282" s="10" t="e">
        <f>VLOOKUP(C282,'[1]Skema Sjælland hul rens røde'!$D:$D,1,0)</f>
        <v>#N/A</v>
      </c>
    </row>
    <row r="283" spans="1:8" x14ac:dyDescent="0.3">
      <c r="A283" s="12">
        <f t="shared" si="4"/>
        <v>279</v>
      </c>
      <c r="B283" s="46" t="s">
        <v>2</v>
      </c>
      <c r="C283" s="45" t="s">
        <v>480</v>
      </c>
      <c r="D283" s="35" t="s">
        <v>0</v>
      </c>
      <c r="E283" s="46">
        <v>48611</v>
      </c>
      <c r="F283" s="47">
        <v>2</v>
      </c>
      <c r="G283" s="46"/>
      <c r="H283" s="10" t="e">
        <f>VLOOKUP(C283,'[1]Skema Sjælland hul rens røde'!$D:$D,1,0)</f>
        <v>#N/A</v>
      </c>
    </row>
    <row r="284" spans="1:8" x14ac:dyDescent="0.3">
      <c r="A284" s="12">
        <f t="shared" si="4"/>
        <v>280</v>
      </c>
      <c r="B284" s="35" t="s">
        <v>2</v>
      </c>
      <c r="C284" s="36" t="s">
        <v>334</v>
      </c>
      <c r="D284" s="35" t="s">
        <v>0</v>
      </c>
      <c r="E284" s="37">
        <v>21199</v>
      </c>
      <c r="F284" s="38">
        <v>2</v>
      </c>
      <c r="G284" s="46"/>
      <c r="H284" s="10" t="e">
        <f>VLOOKUP(C284,'[1]Skema Sjælland hul rens røde'!$D:$D,1,0)</f>
        <v>#N/A</v>
      </c>
    </row>
    <row r="285" spans="1:8" x14ac:dyDescent="0.3">
      <c r="A285" s="12">
        <f t="shared" si="4"/>
        <v>281</v>
      </c>
      <c r="B285" s="35" t="s">
        <v>2</v>
      </c>
      <c r="C285" s="36" t="s">
        <v>481</v>
      </c>
      <c r="D285" s="35" t="s">
        <v>0</v>
      </c>
      <c r="E285" s="37">
        <v>49644</v>
      </c>
      <c r="F285" s="38">
        <v>3</v>
      </c>
      <c r="G285" s="46"/>
      <c r="H285" s="10" t="e">
        <f>VLOOKUP(C285,'[1]Skema Sjælland hul rens røde'!$D:$D,1,0)</f>
        <v>#N/A</v>
      </c>
    </row>
    <row r="286" spans="1:8" ht="27.6" x14ac:dyDescent="0.3">
      <c r="A286" s="12">
        <f t="shared" si="4"/>
        <v>282</v>
      </c>
      <c r="B286" s="35" t="s">
        <v>2</v>
      </c>
      <c r="C286" s="36" t="s">
        <v>21</v>
      </c>
      <c r="D286" s="35" t="s">
        <v>0</v>
      </c>
      <c r="E286" s="37">
        <v>48660</v>
      </c>
      <c r="F286" s="38">
        <v>2</v>
      </c>
      <c r="G286" s="46"/>
      <c r="H286" s="10" t="str">
        <f>VLOOKUP(C286,'[1]Skema Sjælland hul rens røde'!$D:$D,1,0)</f>
        <v>EU-Efteruddannelse for godschauffører - oblig.del</v>
      </c>
    </row>
    <row r="287" spans="1:8" x14ac:dyDescent="0.3">
      <c r="A287" s="12">
        <f t="shared" si="4"/>
        <v>283</v>
      </c>
      <c r="B287" s="35" t="s">
        <v>2</v>
      </c>
      <c r="C287" s="36" t="s">
        <v>293</v>
      </c>
      <c r="D287" s="35" t="s">
        <v>0</v>
      </c>
      <c r="E287" s="37">
        <v>47592</v>
      </c>
      <c r="F287" s="38">
        <v>7</v>
      </c>
      <c r="G287" s="46"/>
      <c r="H287" s="10" t="e">
        <f>VLOOKUP(C287,'[1]Skema Sjælland hul rens røde'!$D:$D,1,0)</f>
        <v>#N/A</v>
      </c>
    </row>
    <row r="288" spans="1:8" x14ac:dyDescent="0.3">
      <c r="A288" s="12">
        <f t="shared" si="4"/>
        <v>284</v>
      </c>
      <c r="B288" s="35" t="s">
        <v>2</v>
      </c>
      <c r="C288" s="36" t="s">
        <v>12</v>
      </c>
      <c r="D288" s="35" t="s">
        <v>0</v>
      </c>
      <c r="E288" s="37">
        <v>47854</v>
      </c>
      <c r="F288" s="38">
        <v>30</v>
      </c>
      <c r="G288" s="46"/>
      <c r="H288" s="10" t="str">
        <f>VLOOKUP(C288,'[1]Skema Sjælland hul rens røde'!$D:$D,1,0)</f>
        <v>Godstransport med lastbil</v>
      </c>
    </row>
    <row r="289" spans="1:8" x14ac:dyDescent="0.3">
      <c r="A289" s="12">
        <f t="shared" si="4"/>
        <v>285</v>
      </c>
      <c r="B289" s="35" t="s">
        <v>2</v>
      </c>
      <c r="C289" s="41" t="s">
        <v>482</v>
      </c>
      <c r="D289" s="42" t="s">
        <v>296</v>
      </c>
      <c r="E289" s="40">
        <v>48586</v>
      </c>
      <c r="F289" s="43">
        <v>10</v>
      </c>
      <c r="G289" s="44"/>
      <c r="H289" s="10" t="e">
        <f>VLOOKUP(C289,'[1]Skema Sjælland hul rens røde'!$D:$D,1,0)</f>
        <v>#N/A</v>
      </c>
    </row>
    <row r="290" spans="1:8" x14ac:dyDescent="0.3">
      <c r="A290" s="12">
        <f t="shared" si="4"/>
        <v>286</v>
      </c>
      <c r="B290" s="35" t="s">
        <v>2</v>
      </c>
      <c r="C290" s="36" t="s">
        <v>483</v>
      </c>
      <c r="D290" s="35" t="s">
        <v>0</v>
      </c>
      <c r="E290" s="37">
        <v>45078</v>
      </c>
      <c r="F290" s="38">
        <v>3</v>
      </c>
      <c r="G290" s="46"/>
      <c r="H290" s="10" t="e">
        <f>VLOOKUP(C290,'[1]Skema Sjælland hul rens røde'!$D:$D,1,0)</f>
        <v>#N/A</v>
      </c>
    </row>
    <row r="291" spans="1:8" ht="41.4" x14ac:dyDescent="0.3">
      <c r="A291" s="12">
        <f t="shared" si="4"/>
        <v>287</v>
      </c>
      <c r="B291" s="35" t="s">
        <v>2</v>
      </c>
      <c r="C291" s="36" t="s">
        <v>15</v>
      </c>
      <c r="D291" s="35" t="s">
        <v>0</v>
      </c>
      <c r="E291" s="37">
        <v>48466</v>
      </c>
      <c r="F291" s="38">
        <v>1</v>
      </c>
      <c r="G291" s="46"/>
      <c r="H291" s="10" t="str">
        <f>VLOOKUP(C291,'[1]Skema Sjælland hul rens røde'!$D:$D,1,0)</f>
        <v>Køreteknik for erhvervschauffører - ajourføring</v>
      </c>
    </row>
    <row r="292" spans="1:8" ht="27.6" x14ac:dyDescent="0.3">
      <c r="A292" s="12">
        <f t="shared" si="4"/>
        <v>288</v>
      </c>
      <c r="B292" s="35" t="s">
        <v>2</v>
      </c>
      <c r="C292" s="45" t="s">
        <v>7</v>
      </c>
      <c r="D292" s="35" t="s">
        <v>0</v>
      </c>
      <c r="E292" s="46">
        <v>45114</v>
      </c>
      <c r="F292" s="47">
        <v>20</v>
      </c>
      <c r="G292" s="46"/>
      <c r="H292" s="10" t="str">
        <f>VLOOKUP(C292,'[1]Skema Sjælland hul rens røde'!$D:$D,1,0)</f>
        <v>Kørsel med vogntog, kategori C/E</v>
      </c>
    </row>
    <row r="293" spans="1:8" x14ac:dyDescent="0.3">
      <c r="A293" s="12">
        <f t="shared" si="4"/>
        <v>289</v>
      </c>
      <c r="B293" s="35" t="s">
        <v>2</v>
      </c>
      <c r="C293" s="52" t="s">
        <v>18</v>
      </c>
      <c r="D293" s="42" t="s">
        <v>296</v>
      </c>
      <c r="E293" s="40">
        <v>48646</v>
      </c>
      <c r="F293" s="43">
        <v>10</v>
      </c>
      <c r="G293" s="44"/>
      <c r="H293" s="10" t="str">
        <f>VLOOKUP(C293,'[1]Skema Sjælland hul rens røde'!$D:$D,1,0)</f>
        <v>Mobile kraner &gt;30 tonsmeter</v>
      </c>
    </row>
    <row r="294" spans="1:8" ht="27.6" x14ac:dyDescent="0.3">
      <c r="A294" s="12">
        <f t="shared" si="4"/>
        <v>290</v>
      </c>
      <c r="B294" s="35" t="s">
        <v>2</v>
      </c>
      <c r="C294" s="52" t="s">
        <v>17</v>
      </c>
      <c r="D294" s="42" t="s">
        <v>296</v>
      </c>
      <c r="E294" s="40">
        <v>48644</v>
      </c>
      <c r="F294" s="43">
        <v>10</v>
      </c>
      <c r="G294" s="44"/>
      <c r="H294" s="10" t="str">
        <f>VLOOKUP(C294,'[1]Skema Sjælland hul rens røde'!$D:$D,1,0)</f>
        <v>Mobile kraner &gt;8-30 tm_med integreret kranbasis</v>
      </c>
    </row>
    <row r="295" spans="1:8" x14ac:dyDescent="0.3">
      <c r="A295" s="12">
        <f t="shared" si="4"/>
        <v>291</v>
      </c>
      <c r="B295" s="15" t="s">
        <v>484</v>
      </c>
      <c r="C295" s="73" t="s">
        <v>261</v>
      </c>
      <c r="D295" s="15" t="s">
        <v>0</v>
      </c>
      <c r="E295" s="17">
        <v>20996</v>
      </c>
      <c r="F295" s="28">
        <v>1</v>
      </c>
      <c r="G295" s="13"/>
      <c r="H295" s="10" t="e">
        <f>VLOOKUP(C295,'[1]Skema Sjælland hul rens røde'!$D:$D,1,0)</f>
        <v>#N/A</v>
      </c>
    </row>
    <row r="296" spans="1:8" ht="14.4" x14ac:dyDescent="0.3">
      <c r="A296" s="12">
        <f t="shared" si="4"/>
        <v>292</v>
      </c>
      <c r="B296" s="74" t="s">
        <v>485</v>
      </c>
      <c r="C296" s="40" t="s">
        <v>486</v>
      </c>
      <c r="D296" s="42" t="s">
        <v>0</v>
      </c>
      <c r="E296" s="54">
        <v>42834</v>
      </c>
      <c r="F296" s="54">
        <v>3</v>
      </c>
      <c r="G296" s="75"/>
      <c r="H296" s="10" t="e">
        <f>VLOOKUP(C296,'[1]Skema Sjælland hul rens røde'!$D:$D,1,0)</f>
        <v>#N/A</v>
      </c>
    </row>
    <row r="297" spans="1:8" ht="14.4" x14ac:dyDescent="0.3">
      <c r="A297" s="12">
        <f t="shared" si="4"/>
        <v>293</v>
      </c>
      <c r="B297" s="74" t="s">
        <v>485</v>
      </c>
      <c r="C297" s="76" t="s">
        <v>487</v>
      </c>
      <c r="D297" s="42" t="s">
        <v>0</v>
      </c>
      <c r="E297" s="54">
        <v>47610</v>
      </c>
      <c r="F297" s="77">
        <v>20</v>
      </c>
      <c r="G297" s="75"/>
      <c r="H297" s="10" t="e">
        <f>VLOOKUP(C297,'[1]Skema Sjælland hul rens røde'!$D:$D,1,0)</f>
        <v>#N/A</v>
      </c>
    </row>
    <row r="298" spans="1:8" ht="14.4" x14ac:dyDescent="0.3">
      <c r="A298" s="12">
        <f t="shared" si="4"/>
        <v>294</v>
      </c>
      <c r="B298" s="74" t="s">
        <v>485</v>
      </c>
      <c r="C298" s="40" t="s">
        <v>456</v>
      </c>
      <c r="D298" s="42" t="s">
        <v>0</v>
      </c>
      <c r="E298" s="54">
        <v>48101</v>
      </c>
      <c r="F298" s="54">
        <v>5</v>
      </c>
      <c r="G298" s="75"/>
      <c r="H298" s="10" t="e">
        <f>VLOOKUP(C298,'[1]Skema Sjælland hul rens røde'!$D:$D,1,0)</f>
        <v>#N/A</v>
      </c>
    </row>
    <row r="299" spans="1:8" ht="27.6" x14ac:dyDescent="0.3">
      <c r="A299" s="12">
        <f t="shared" si="4"/>
        <v>295</v>
      </c>
      <c r="B299" s="74" t="s">
        <v>485</v>
      </c>
      <c r="C299" s="40" t="s">
        <v>41</v>
      </c>
      <c r="D299" s="42" t="s">
        <v>0</v>
      </c>
      <c r="E299" s="54">
        <v>48670</v>
      </c>
      <c r="F299" s="54">
        <v>3</v>
      </c>
      <c r="G299" s="75"/>
      <c r="H299" s="10" t="str">
        <f>VLOOKUP(C299,'[1]Skema Sjælland hul rens røde'!$D:$D,1,0)</f>
        <v>Mentalisering i omsorgs- og relationsarbejde</v>
      </c>
    </row>
    <row r="300" spans="1:8" ht="14.4" x14ac:dyDescent="0.3">
      <c r="A300" s="12">
        <f t="shared" si="4"/>
        <v>296</v>
      </c>
      <c r="B300" s="74" t="s">
        <v>485</v>
      </c>
      <c r="C300" s="40" t="s">
        <v>75</v>
      </c>
      <c r="D300" s="42" t="s">
        <v>0</v>
      </c>
      <c r="E300" s="54">
        <v>44859</v>
      </c>
      <c r="F300" s="54">
        <v>3</v>
      </c>
      <c r="G300" s="75"/>
      <c r="H300" s="10" t="e">
        <f>VLOOKUP(C300,'[1]Skema Sjælland hul rens røde'!$D:$D,1,0)</f>
        <v>#N/A</v>
      </c>
    </row>
    <row r="301" spans="1:8" ht="14.4" x14ac:dyDescent="0.3">
      <c r="A301" s="12">
        <f t="shared" si="4"/>
        <v>297</v>
      </c>
      <c r="B301" s="74" t="s">
        <v>485</v>
      </c>
      <c r="C301" s="40" t="s">
        <v>488</v>
      </c>
      <c r="D301" s="42" t="s">
        <v>0</v>
      </c>
      <c r="E301" s="54">
        <v>43461</v>
      </c>
      <c r="F301" s="54">
        <v>3</v>
      </c>
      <c r="G301" s="75"/>
      <c r="H301" s="10" t="e">
        <f>VLOOKUP(C301,'[1]Skema Sjælland hul rens røde'!$D:$D,1,0)</f>
        <v>#N/A</v>
      </c>
    </row>
  </sheetData>
  <autoFilter ref="B4:G296">
    <sortState ref="B5:G302">
      <sortCondition ref="B4:B297"/>
    </sortState>
  </autoFilter>
  <mergeCells count="1">
    <mergeCell ref="A1:G3"/>
  </mergeCells>
  <dataValidations count="3">
    <dataValidation type="textLength" operator="lessThan" allowBlank="1" showInputMessage="1" showErrorMessage="1" sqref="C148">
      <formula1>150</formula1>
    </dataValidation>
    <dataValidation type="decimal" allowBlank="1" showInputMessage="1" showErrorMessage="1" errorTitle="Indtast tal" error="Der kan kun indtastes tal i denne celle." sqref="G14:G21 G28:G39 G139:G170 G174:G209 G233:G278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297:F301 F14:F21 F28:F39 F139:F170 F174:F209 F233:F255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Ark1</vt:lpstr>
      <vt:lpstr>Positivlisten</vt:lpstr>
      <vt:lpstr>Ark2</vt:lpstr>
      <vt:lpstr>gl Positivliste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2025-07-10T08:16:46Z</cp:lastPrinted>
  <dcterms:created xsi:type="dcterms:W3CDTF">2025-03-11T12:05:50Z</dcterms:created>
  <dcterms:modified xsi:type="dcterms:W3CDTF">2025-08-27T11:54:18Z</dcterms:modified>
</cp:coreProperties>
</file>