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5" windowWidth="28800" windowHeight="14535"/>
  </bookViews>
  <sheets>
    <sheet name="2013" sheetId="1" r:id="rId1"/>
  </sheets>
  <definedNames>
    <definedName name="_xlnm.Print_Area" localSheetId="0">'2013'!$A$1:$M$37</definedName>
  </definedNames>
  <calcPr calcId="145621"/>
</workbook>
</file>

<file path=xl/calcChain.xml><?xml version="1.0" encoding="utf-8"?>
<calcChain xmlns="http://schemas.openxmlformats.org/spreadsheetml/2006/main">
  <c r="D20" i="1" l="1"/>
  <c r="D27" i="1"/>
  <c r="D29" i="1" l="1"/>
  <c r="D31" i="1" s="1"/>
  <c r="D30" i="1" s="1"/>
  <c r="D28" i="1"/>
  <c r="D33" i="1" s="1"/>
  <c r="D34" i="1" s="1"/>
</calcChain>
</file>

<file path=xl/sharedStrings.xml><?xml version="1.0" encoding="utf-8"?>
<sst xmlns="http://schemas.openxmlformats.org/spreadsheetml/2006/main" count="58" uniqueCount="58">
  <si>
    <t>Værktøj til beregning af refusion, udgifter og ikke refusionsberettigede udgifter</t>
  </si>
  <si>
    <t xml:space="preserve">Den digitale budget- og konteringsvejledning </t>
  </si>
  <si>
    <t>Den digitale budget og konteringsvejledning - Arbejdsmarkedsstyrelsen</t>
  </si>
  <si>
    <t>Kommunernes driftsudgifter ved aktivering</t>
  </si>
  <si>
    <t>Udgifter*</t>
  </si>
  <si>
    <t>3.38.77.</t>
  </si>
  <si>
    <t>Daghøjskoler</t>
  </si>
  <si>
    <t>5.57.75.</t>
  </si>
  <si>
    <t>Godtgørelse med 50 pct. refusion efter § 83 i lov om en aktiv beskæftigelsesindsats</t>
  </si>
  <si>
    <t>Kommunernes udgifter i alt</t>
  </si>
  <si>
    <t>Kommunernes rådighedsbeløb og udbetalt refusion</t>
  </si>
  <si>
    <t>Antal helårspersoner</t>
  </si>
  <si>
    <t>Driftsloft</t>
  </si>
  <si>
    <t>Rådighedsbeløb</t>
  </si>
  <si>
    <t>Maksimal refusion</t>
  </si>
  <si>
    <t>Kommunens faktiske refusion</t>
  </si>
  <si>
    <t>Kolonne F i refusionsskemaet</t>
  </si>
  <si>
    <t>Kolonne B i refusionsskemaet</t>
  </si>
  <si>
    <t xml:space="preserve">Kommunens refusionsprocent </t>
  </si>
  <si>
    <t>*De driftsudgifter, der kan refunderes, er nettodriftsudgifterne, dvs. kommunens driftsudgifter efter fradrag af eventuelle driftsindtægter, men før fradrag af statsrefusion.
Driftsindtægterne omfatter fx tilskud efter andre ministeriers lovgivning, tilskud fra EU, tilskud fra puljer og fonde, indtægter fra salg af produktion og indtægter fra serviceordninger.</t>
  </si>
  <si>
    <t>Funktion/gruppering</t>
  </si>
  <si>
    <t>Navn</t>
  </si>
  <si>
    <t>Kommunen skal udfylde de grønne felter. Derefter kan kommunen se den faktiske refusion, udgifter, refusionsprocent samt ikke refusionsberettigede udgifter. Kommunerne kan endvidere se hvilket beløb, som skal angives i de pågældende kolonner i refusionsskemaet</t>
  </si>
  <si>
    <t>Refusionsberettigede udgifter</t>
  </si>
  <si>
    <t>Kolonne D i refusionsskemaet</t>
  </si>
  <si>
    <t>5.68.90.001</t>
  </si>
  <si>
    <t>Driftsudgifter til ordinær uddannelse for dagpengemodtagere</t>
  </si>
  <si>
    <t>5.68.90.002</t>
  </si>
  <si>
    <t>Øvrige driftsudgifter for dagpengemodtagere</t>
  </si>
  <si>
    <t>5.68.90.003</t>
  </si>
  <si>
    <t>5.68.90.004</t>
  </si>
  <si>
    <t>5.68.90.005</t>
  </si>
  <si>
    <t>Driftsudgifter til ordinær uddannelse for kontanthjælpsmodtagere og selvforsørgende</t>
  </si>
  <si>
    <t>Øvrige driftsudgifter for kontanthjælpsmodtagere og selvforsørgende</t>
  </si>
  <si>
    <t>Driftsudgifter til ordinær uddannelse for revalidender/forrevalidender</t>
  </si>
  <si>
    <t>5.68.90.006</t>
  </si>
  <si>
    <t>5.68.90.007</t>
  </si>
  <si>
    <t>Øvrige driftsudgifter for revalidender/forrevalidender</t>
  </si>
  <si>
    <t>Driftsudgifter til ordinær uddannelse for sygedagpengemodtagere</t>
  </si>
  <si>
    <t>5.68.90.008</t>
  </si>
  <si>
    <t>5.68.90.009</t>
  </si>
  <si>
    <t>5.68.90.010</t>
  </si>
  <si>
    <t>Øvrige driftsudgifter til sygedagpengemodtagere</t>
  </si>
  <si>
    <t>Øvrige driftsudgifter for ledighedsydelsesmodtagere</t>
  </si>
  <si>
    <t>Driftsudgifter for deltagere i seks ugers selvvalgt uddannelse</t>
  </si>
  <si>
    <t>5.68.90.090</t>
  </si>
  <si>
    <t>5.68.90.091</t>
  </si>
  <si>
    <t>Indtægter fra tilbagebetlte driftsudgifter, der er udbetalt på et urigtigt grundlag</t>
  </si>
  <si>
    <t>Tilskud vedr. produktionsskoler</t>
  </si>
  <si>
    <t>5.68.90.020 (dranst 2)</t>
  </si>
  <si>
    <t>Tilskud fra EU</t>
  </si>
  <si>
    <t>Kolonne A (Udgift/indtægt iflg. Regnskab hovedkonto 5) +C (Refusionsberettigede beløb, ikke reg. Under hovedkonto 5) i refusionskemaet</t>
  </si>
  <si>
    <t>Antal helårspersoner omfatter: personer, der er omfattet af § 2, nr. 1-5, herunder personer, der deltager i tilbud efter kapitel 12, § 2, nr. 7, i lov om en aktiv beskæftigelsesindsats, og som modtager ledighedsydelse  efter § 74 efter lov om aktiv socialpolitik jf. bilag 1 i dokumentationsvejledningen.</t>
  </si>
  <si>
    <t xml:space="preserve">Ikke refusionsberettigede i alt </t>
  </si>
  <si>
    <t>Ikke refusionsberettigede udgifter **</t>
  </si>
  <si>
    <t>Øvrige ikke refusionsberettigede udgifter ***</t>
  </si>
  <si>
    <t xml:space="preserve">*** Øvrige ikke refusionsberettigede udgifter er øvrige udgifter som kommunerne ikke kan hjemtage refusion af. Kommunen skal indtaste dette beløb manuelt. </t>
  </si>
  <si>
    <t>** Ikke refusionsberettigede udgifter er de driftsudgifter som kommunen ikke kan indeholde under rådighedsbeløbet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</si>
</sst>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1" x14ac:knownFonts="1">
    <font>
      <sz val="10"/>
      <name val="Arial"/>
    </font>
    <font>
      <sz val="10"/>
      <name val="Arial"/>
    </font>
    <font>
      <u/>
      <sz val="7.5"/>
      <color indexed="12"/>
      <name val="Arial"/>
    </font>
    <font>
      <sz val="8"/>
      <name val="Arial"/>
    </font>
    <font>
      <b/>
      <sz val="12"/>
      <name val="Arial"/>
      <family val="2"/>
    </font>
    <font>
      <b/>
      <sz val="10"/>
      <name val="Arial"/>
      <family val="2"/>
    </font>
    <font>
      <b/>
      <sz val="15"/>
      <name val="Arial"/>
      <family val="2"/>
    </font>
    <font>
      <u/>
      <sz val="11"/>
      <color indexed="12"/>
      <name val="Arial"/>
    </font>
    <font>
      <b/>
      <sz val="11"/>
      <name val="Arial"/>
      <family val="2"/>
    </font>
    <font>
      <sz val="10"/>
      <name val="Arial"/>
      <family val="2"/>
    </font>
    <font>
      <i/>
      <sz val="10"/>
      <name val="Arial"/>
      <family val="2"/>
    </font>
  </fonts>
  <fills count="4">
    <fill>
      <patternFill patternType="none"/>
    </fill>
    <fill>
      <patternFill patternType="gray125"/>
    </fill>
    <fill>
      <patternFill patternType="solid">
        <fgColor indexed="22"/>
        <bgColor indexed="64"/>
      </patternFill>
    </fill>
    <fill>
      <patternFill patternType="solid">
        <fgColor indexed="42"/>
        <bgColor indexed="64"/>
      </patternFill>
    </fill>
  </fills>
  <borders count="1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57">
    <xf numFmtId="0" fontId="0" fillId="0" borderId="0" xfId="0"/>
    <xf numFmtId="0" fontId="4" fillId="0" borderId="0" xfId="0" applyFont="1"/>
    <xf numFmtId="0" fontId="5" fillId="0" borderId="0" xfId="0" applyFont="1"/>
    <xf numFmtId="0" fontId="6" fillId="0" borderId="0" xfId="0" applyFont="1"/>
    <xf numFmtId="0" fontId="8" fillId="0" borderId="1" xfId="0" applyFont="1" applyFill="1" applyBorder="1"/>
    <xf numFmtId="0" fontId="0" fillId="0" borderId="1" xfId="0" applyFill="1" applyBorder="1"/>
    <xf numFmtId="0" fontId="5" fillId="2" borderId="2" xfId="0" applyFont="1" applyFill="1" applyBorder="1"/>
    <xf numFmtId="0" fontId="5" fillId="2" borderId="3" xfId="0" applyFont="1" applyFill="1" applyBorder="1"/>
    <xf numFmtId="0" fontId="0" fillId="0" borderId="2" xfId="0" applyBorder="1" applyAlignment="1">
      <alignment horizontal="center" vertical="center"/>
    </xf>
    <xf numFmtId="0" fontId="5" fillId="2" borderId="4" xfId="0" applyFont="1" applyFill="1" applyBorder="1"/>
    <xf numFmtId="0" fontId="5" fillId="2" borderId="5" xfId="0" applyFont="1" applyFill="1" applyBorder="1"/>
    <xf numFmtId="0" fontId="0" fillId="2" borderId="6" xfId="0" applyFill="1" applyBorder="1"/>
    <xf numFmtId="0" fontId="0" fillId="0" borderId="5" xfId="0" applyBorder="1"/>
    <xf numFmtId="0" fontId="0" fillId="0" borderId="6" xfId="0" applyBorder="1"/>
    <xf numFmtId="0" fontId="0" fillId="0" borderId="2" xfId="0" applyBorder="1"/>
    <xf numFmtId="0" fontId="0" fillId="0" borderId="0" xfId="0" applyBorder="1"/>
    <xf numFmtId="0" fontId="0" fillId="0" borderId="4" xfId="0" applyBorder="1"/>
    <xf numFmtId="0" fontId="0" fillId="0" borderId="1" xfId="0" applyBorder="1"/>
    <xf numFmtId="0" fontId="5" fillId="2" borderId="1" xfId="0" applyFont="1" applyFill="1" applyBorder="1"/>
    <xf numFmtId="0" fontId="5" fillId="2" borderId="7" xfId="0" applyFont="1" applyFill="1" applyBorder="1"/>
    <xf numFmtId="0" fontId="0" fillId="2" borderId="8" xfId="0" applyFill="1" applyBorder="1"/>
    <xf numFmtId="0" fontId="5" fillId="2" borderId="8" xfId="0" applyFont="1" applyFill="1" applyBorder="1"/>
    <xf numFmtId="165" fontId="5" fillId="2" borderId="9" xfId="3" applyNumberFormat="1" applyFont="1" applyFill="1" applyBorder="1"/>
    <xf numFmtId="3" fontId="0" fillId="2" borderId="10" xfId="0" applyNumberFormat="1" applyFill="1" applyBorder="1"/>
    <xf numFmtId="3" fontId="1" fillId="3" borderId="10" xfId="1" applyNumberFormat="1" applyFill="1" applyBorder="1"/>
    <xf numFmtId="3" fontId="1" fillId="0" borderId="3" xfId="1" applyNumberFormat="1" applyFill="1" applyBorder="1"/>
    <xf numFmtId="3" fontId="1" fillId="0" borderId="3" xfId="1" applyNumberFormat="1" applyBorder="1"/>
    <xf numFmtId="3" fontId="1" fillId="0" borderId="11" xfId="1" applyNumberFormat="1" applyBorder="1"/>
    <xf numFmtId="3" fontId="5" fillId="2" borderId="11" xfId="0" applyNumberFormat="1" applyFont="1" applyFill="1" applyBorder="1"/>
    <xf numFmtId="3" fontId="1" fillId="3" borderId="3" xfId="1" applyNumberFormat="1" applyFill="1" applyBorder="1" applyAlignment="1">
      <alignment horizontal="right" vertical="center"/>
    </xf>
    <xf numFmtId="3" fontId="5" fillId="2" borderId="9" xfId="1" applyNumberFormat="1" applyFont="1" applyFill="1" applyBorder="1"/>
    <xf numFmtId="0" fontId="5" fillId="0" borderId="0" xfId="0" applyFont="1" applyFill="1" applyBorder="1"/>
    <xf numFmtId="0" fontId="0" fillId="0" borderId="0" xfId="0"/>
    <xf numFmtId="0" fontId="0" fillId="0" borderId="0" xfId="0"/>
    <xf numFmtId="0" fontId="0" fillId="0" borderId="2" xfId="0" applyFill="1" applyBorder="1" applyAlignment="1">
      <alignment horizontal="center" vertical="center"/>
    </xf>
    <xf numFmtId="0" fontId="0" fillId="0" borderId="0" xfId="0" applyAlignment="1">
      <alignment horizontal="left" vertical="center"/>
    </xf>
    <xf numFmtId="0" fontId="7" fillId="0" borderId="0" xfId="2" applyFont="1" applyAlignment="1" applyProtection="1">
      <alignment horizontal="center"/>
    </xf>
    <xf numFmtId="0" fontId="0" fillId="0" borderId="0" xfId="0" applyAlignment="1">
      <alignment wrapText="1"/>
    </xf>
    <xf numFmtId="0" fontId="5" fillId="2" borderId="6" xfId="0" applyFont="1" applyFill="1" applyBorder="1" applyAlignment="1">
      <alignment horizontal="left"/>
    </xf>
    <xf numFmtId="0" fontId="0" fillId="0" borderId="0"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5" fillId="0" borderId="8" xfId="0" applyFont="1" applyFill="1" applyBorder="1"/>
    <xf numFmtId="0" fontId="5" fillId="0" borderId="0" xfId="0" applyFont="1" applyBorder="1" applyAlignment="1">
      <alignment horizontal="left" vertical="center" wrapText="1"/>
    </xf>
    <xf numFmtId="0" fontId="10" fillId="2" borderId="4" xfId="0" applyFont="1" applyFill="1" applyBorder="1"/>
    <xf numFmtId="0" fontId="10" fillId="0" borderId="7" xfId="0" applyFont="1" applyFill="1" applyBorder="1"/>
    <xf numFmtId="0" fontId="9" fillId="0" borderId="0" xfId="0" applyFont="1" applyFill="1" applyBorder="1"/>
    <xf numFmtId="3" fontId="10" fillId="2" borderId="11" xfId="0" applyNumberFormat="1" applyFont="1" applyFill="1" applyBorder="1"/>
    <xf numFmtId="3" fontId="10" fillId="3" borderId="9" xfId="1" applyNumberFormat="1" applyFont="1" applyFill="1" applyBorder="1"/>
    <xf numFmtId="3" fontId="1" fillId="3" borderId="3" xfId="1" applyNumberFormat="1" applyFill="1" applyBorder="1" applyAlignment="1" applyProtection="1">
      <alignment horizontal="right" vertical="center"/>
    </xf>
  </cellXfs>
  <cellStyles count="4">
    <cellStyle name="Komma" xfId="1" builtinId="3"/>
    <cellStyle name="Link" xfId="2" builtinId="8"/>
    <cellStyle name="Normal" xfId="0" builtinId="0"/>
    <cellStyle name="Pro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ms.dk/Ams/Jobcenterforum/Den-digitale-budget-og-konteringsvejled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zoomScaleNormal="100" workbookViewId="0">
      <selection activeCell="G18" sqref="G18"/>
    </sheetView>
  </sheetViews>
  <sheetFormatPr defaultRowHeight="12.75" x14ac:dyDescent="0.2"/>
  <cols>
    <col min="1" max="1" width="26.28515625" customWidth="1"/>
    <col min="2" max="2" width="22" customWidth="1"/>
    <col min="3" max="3" width="51.42578125" customWidth="1"/>
    <col min="4" max="4" width="16.85546875" customWidth="1"/>
    <col min="5" max="5" width="2.85546875" customWidth="1"/>
    <col min="12" max="12" width="14.5703125" customWidth="1"/>
  </cols>
  <sheetData>
    <row r="1" spans="1:14" ht="15.75" x14ac:dyDescent="0.25">
      <c r="A1" s="1" t="s">
        <v>0</v>
      </c>
      <c r="B1" s="1"/>
      <c r="F1" s="2" t="s">
        <v>1</v>
      </c>
      <c r="G1" s="2"/>
      <c r="H1" s="2"/>
    </row>
    <row r="2" spans="1:14" ht="31.5" customHeight="1" x14ac:dyDescent="0.3">
      <c r="A2" s="3">
        <v>2013</v>
      </c>
      <c r="E2" s="36" t="s">
        <v>2</v>
      </c>
      <c r="F2" s="36"/>
      <c r="G2" s="36"/>
      <c r="H2" s="36"/>
      <c r="I2" s="36"/>
      <c r="J2" s="36"/>
      <c r="K2" s="36"/>
      <c r="L2" s="36"/>
      <c r="M2" s="36"/>
    </row>
    <row r="3" spans="1:14" ht="24.75" customHeight="1" x14ac:dyDescent="0.25">
      <c r="A3" s="4" t="s">
        <v>3</v>
      </c>
      <c r="B3" s="5"/>
      <c r="C3" s="5"/>
      <c r="D3" s="5"/>
    </row>
    <row r="4" spans="1:14" x14ac:dyDescent="0.2">
      <c r="A4" s="6" t="s">
        <v>20</v>
      </c>
      <c r="B4" s="38" t="s">
        <v>21</v>
      </c>
      <c r="C4" s="38"/>
      <c r="D4" s="7" t="s">
        <v>4</v>
      </c>
      <c r="E4" s="2"/>
    </row>
    <row r="5" spans="1:14" ht="18.75" customHeight="1" x14ac:dyDescent="0.2">
      <c r="A5" s="8" t="s">
        <v>5</v>
      </c>
      <c r="B5" s="39" t="s">
        <v>6</v>
      </c>
      <c r="C5" s="39"/>
      <c r="D5" s="29">
        <v>100000</v>
      </c>
      <c r="F5" s="40" t="s">
        <v>22</v>
      </c>
      <c r="G5" s="41"/>
      <c r="H5" s="41"/>
      <c r="I5" s="41"/>
      <c r="J5" s="41"/>
      <c r="K5" s="41"/>
      <c r="L5" s="42"/>
    </row>
    <row r="6" spans="1:14" s="33" customFormat="1" ht="18.75" customHeight="1" x14ac:dyDescent="0.2">
      <c r="A6" s="8" t="s">
        <v>7</v>
      </c>
      <c r="B6" s="39" t="s">
        <v>8</v>
      </c>
      <c r="C6" s="39"/>
      <c r="D6" s="29">
        <v>1000000</v>
      </c>
      <c r="F6" s="43"/>
      <c r="G6" s="44"/>
      <c r="H6" s="44"/>
      <c r="I6" s="44"/>
      <c r="J6" s="44"/>
      <c r="K6" s="44"/>
      <c r="L6" s="45"/>
    </row>
    <row r="7" spans="1:14" s="33" customFormat="1" ht="18.75" customHeight="1" x14ac:dyDescent="0.2">
      <c r="A7" s="8" t="s">
        <v>25</v>
      </c>
      <c r="B7" s="39" t="s">
        <v>26</v>
      </c>
      <c r="C7" s="39"/>
      <c r="D7" s="56">
        <v>1000000</v>
      </c>
      <c r="F7" s="43"/>
      <c r="G7" s="44"/>
      <c r="H7" s="44"/>
      <c r="I7" s="44"/>
      <c r="J7" s="44"/>
      <c r="K7" s="44"/>
      <c r="L7" s="45"/>
    </row>
    <row r="8" spans="1:14" s="32" customFormat="1" ht="18.75" customHeight="1" x14ac:dyDescent="0.2">
      <c r="A8" s="8" t="s">
        <v>27</v>
      </c>
      <c r="B8" s="39" t="s">
        <v>28</v>
      </c>
      <c r="C8" s="39"/>
      <c r="D8" s="56">
        <v>1000000</v>
      </c>
      <c r="F8" s="43"/>
      <c r="G8" s="44"/>
      <c r="H8" s="44"/>
      <c r="I8" s="44"/>
      <c r="J8" s="44"/>
      <c r="K8" s="44"/>
      <c r="L8" s="45"/>
    </row>
    <row r="9" spans="1:14" s="32" customFormat="1" ht="18.75" customHeight="1" x14ac:dyDescent="0.2">
      <c r="A9" s="8" t="s">
        <v>29</v>
      </c>
      <c r="B9" s="39" t="s">
        <v>32</v>
      </c>
      <c r="C9" s="39"/>
      <c r="D9" s="56">
        <v>1000000</v>
      </c>
      <c r="F9" s="43"/>
      <c r="G9" s="44"/>
      <c r="H9" s="44"/>
      <c r="I9" s="44"/>
      <c r="J9" s="44"/>
      <c r="K9" s="44"/>
      <c r="L9" s="45"/>
    </row>
    <row r="10" spans="1:14" s="32" customFormat="1" ht="18.75" customHeight="1" x14ac:dyDescent="0.2">
      <c r="A10" s="8" t="s">
        <v>30</v>
      </c>
      <c r="B10" s="39" t="s">
        <v>33</v>
      </c>
      <c r="C10" s="39"/>
      <c r="D10" s="56">
        <v>1000000</v>
      </c>
      <c r="F10" s="43"/>
      <c r="G10" s="44"/>
      <c r="H10" s="44"/>
      <c r="I10" s="44"/>
      <c r="J10" s="44"/>
      <c r="K10" s="44"/>
      <c r="L10" s="45"/>
    </row>
    <row r="11" spans="1:14" s="33" customFormat="1" ht="18.75" customHeight="1" x14ac:dyDescent="0.2">
      <c r="A11" s="8" t="s">
        <v>31</v>
      </c>
      <c r="B11" s="39" t="s">
        <v>34</v>
      </c>
      <c r="C11" s="39"/>
      <c r="D11" s="56">
        <v>1000000</v>
      </c>
      <c r="F11" s="46"/>
      <c r="G11" s="47"/>
      <c r="H11" s="47"/>
      <c r="I11" s="47"/>
      <c r="J11" s="47"/>
      <c r="K11" s="47"/>
      <c r="L11" s="48"/>
    </row>
    <row r="12" spans="1:14" s="33" customFormat="1" ht="18.75" customHeight="1" x14ac:dyDescent="0.2">
      <c r="A12" s="8" t="s">
        <v>35</v>
      </c>
      <c r="B12" s="39" t="s">
        <v>37</v>
      </c>
      <c r="C12" s="39"/>
      <c r="D12" s="56">
        <v>1000000</v>
      </c>
    </row>
    <row r="13" spans="1:14" s="33" customFormat="1" ht="18.75" customHeight="1" x14ac:dyDescent="0.2">
      <c r="A13" s="8" t="s">
        <v>36</v>
      </c>
      <c r="B13" s="39" t="s">
        <v>38</v>
      </c>
      <c r="C13" s="39"/>
      <c r="D13" s="56">
        <v>1000000</v>
      </c>
    </row>
    <row r="14" spans="1:14" s="33" customFormat="1" ht="18.75" customHeight="1" x14ac:dyDescent="0.2">
      <c r="A14" s="8" t="s">
        <v>39</v>
      </c>
      <c r="B14" s="39" t="s">
        <v>42</v>
      </c>
      <c r="C14" s="39"/>
      <c r="D14" s="56">
        <v>1000000</v>
      </c>
    </row>
    <row r="15" spans="1:14" s="32" customFormat="1" ht="18.75" customHeight="1" x14ac:dyDescent="0.2">
      <c r="A15" s="8" t="s">
        <v>40</v>
      </c>
      <c r="B15" s="35" t="s">
        <v>43</v>
      </c>
      <c r="C15" s="35"/>
      <c r="D15" s="56">
        <v>1000000</v>
      </c>
      <c r="F15" s="33"/>
      <c r="G15" s="33"/>
      <c r="H15" s="33"/>
      <c r="I15" s="33"/>
      <c r="J15" s="33"/>
      <c r="K15" s="33"/>
      <c r="L15" s="33"/>
      <c r="M15" s="33"/>
      <c r="N15" s="33"/>
    </row>
    <row r="16" spans="1:14" s="33" customFormat="1" ht="18.75" customHeight="1" x14ac:dyDescent="0.2">
      <c r="A16" s="8" t="s">
        <v>41</v>
      </c>
      <c r="B16" s="35" t="s">
        <v>44</v>
      </c>
      <c r="C16" s="35"/>
      <c r="D16" s="56">
        <v>1000000</v>
      </c>
    </row>
    <row r="17" spans="1:12" s="33" customFormat="1" ht="18.75" customHeight="1" x14ac:dyDescent="0.2">
      <c r="A17" s="8" t="s">
        <v>45</v>
      </c>
      <c r="B17" s="35" t="s">
        <v>47</v>
      </c>
      <c r="C17" s="35"/>
      <c r="D17" s="56">
        <v>1000000</v>
      </c>
    </row>
    <row r="18" spans="1:12" s="33" customFormat="1" ht="18.75" customHeight="1" x14ac:dyDescent="0.2">
      <c r="A18" s="34" t="s">
        <v>46</v>
      </c>
      <c r="B18" s="35" t="s">
        <v>48</v>
      </c>
      <c r="C18" s="35"/>
      <c r="D18" s="56">
        <v>1000000</v>
      </c>
    </row>
    <row r="19" spans="1:12" s="33" customFormat="1" ht="18.75" customHeight="1" x14ac:dyDescent="0.2">
      <c r="A19" s="34" t="s">
        <v>49</v>
      </c>
      <c r="B19" s="35" t="s">
        <v>50</v>
      </c>
      <c r="C19" s="35"/>
      <c r="D19" s="56">
        <v>1000000</v>
      </c>
    </row>
    <row r="20" spans="1:12" ht="12.75" customHeight="1" x14ac:dyDescent="0.2">
      <c r="A20" s="19" t="s">
        <v>9</v>
      </c>
      <c r="B20" s="20"/>
      <c r="C20" s="20"/>
      <c r="D20" s="30">
        <f>SUM(D5:D19)</f>
        <v>14100000</v>
      </c>
      <c r="E20" s="50" t="s">
        <v>51</v>
      </c>
      <c r="F20" s="50"/>
      <c r="G20" s="50"/>
      <c r="H20" s="50"/>
      <c r="I20" s="50"/>
      <c r="J20" s="50"/>
      <c r="K20" s="50"/>
      <c r="L20" s="50"/>
    </row>
    <row r="21" spans="1:12" s="33" customFormat="1" x14ac:dyDescent="0.2">
      <c r="E21" s="50"/>
      <c r="F21" s="50"/>
      <c r="G21" s="50"/>
      <c r="H21" s="50"/>
      <c r="I21" s="50"/>
      <c r="J21" s="50"/>
      <c r="K21" s="50"/>
      <c r="L21" s="50"/>
    </row>
    <row r="22" spans="1:12" ht="72" customHeight="1" x14ac:dyDescent="0.2">
      <c r="A22" s="37" t="s">
        <v>19</v>
      </c>
      <c r="B22" s="37"/>
      <c r="C22" s="37"/>
      <c r="D22" s="37"/>
      <c r="E22" s="37"/>
      <c r="F22" s="37"/>
      <c r="G22" s="37"/>
      <c r="H22" s="37"/>
      <c r="I22" s="37"/>
    </row>
    <row r="23" spans="1:12" ht="20.25" customHeight="1" x14ac:dyDescent="0.2"/>
    <row r="24" spans="1:12" x14ac:dyDescent="0.2">
      <c r="A24" s="10" t="s">
        <v>10</v>
      </c>
      <c r="B24" s="11"/>
      <c r="C24" s="11"/>
      <c r="D24" s="23"/>
    </row>
    <row r="25" spans="1:12" ht="23.25" customHeight="1" x14ac:dyDescent="0.2">
      <c r="A25" s="12"/>
      <c r="B25" s="13"/>
      <c r="C25" s="13" t="s">
        <v>11</v>
      </c>
      <c r="D25" s="24">
        <v>1000</v>
      </c>
      <c r="F25" s="40" t="s">
        <v>52</v>
      </c>
      <c r="G25" s="41"/>
      <c r="H25" s="41"/>
      <c r="I25" s="41"/>
      <c r="J25" s="41"/>
      <c r="K25" s="41"/>
      <c r="L25" s="42"/>
    </row>
    <row r="26" spans="1:12" ht="21" customHeight="1" x14ac:dyDescent="0.2">
      <c r="A26" s="14"/>
      <c r="B26" s="15"/>
      <c r="C26" s="15" t="s">
        <v>12</v>
      </c>
      <c r="D26" s="25">
        <v>13329</v>
      </c>
      <c r="F26" s="43"/>
      <c r="G26" s="44"/>
      <c r="H26" s="44"/>
      <c r="I26" s="44"/>
      <c r="J26" s="44"/>
      <c r="K26" s="44"/>
      <c r="L26" s="45"/>
    </row>
    <row r="27" spans="1:12" ht="20.25" customHeight="1" x14ac:dyDescent="0.2">
      <c r="A27" s="14"/>
      <c r="B27" s="15"/>
      <c r="C27" s="15" t="s">
        <v>13</v>
      </c>
      <c r="D27" s="26">
        <f>D26*D25</f>
        <v>13329000</v>
      </c>
      <c r="F27" s="43"/>
      <c r="G27" s="44"/>
      <c r="H27" s="44"/>
      <c r="I27" s="44"/>
      <c r="J27" s="44"/>
      <c r="K27" s="44"/>
      <c r="L27" s="45"/>
    </row>
    <row r="28" spans="1:12" ht="21.75" customHeight="1" x14ac:dyDescent="0.2">
      <c r="A28" s="16"/>
      <c r="B28" s="17"/>
      <c r="C28" s="17" t="s">
        <v>14</v>
      </c>
      <c r="D28" s="27">
        <f>D27/2</f>
        <v>6664500</v>
      </c>
      <c r="F28" s="46"/>
      <c r="G28" s="47"/>
      <c r="H28" s="47"/>
      <c r="I28" s="47"/>
      <c r="J28" s="47"/>
      <c r="K28" s="47"/>
      <c r="L28" s="48"/>
    </row>
    <row r="29" spans="1:12" x14ac:dyDescent="0.2">
      <c r="A29" s="9" t="s">
        <v>23</v>
      </c>
      <c r="B29" s="18"/>
      <c r="C29" s="18"/>
      <c r="D29" s="28">
        <f>IF(D20&gt;=D27,(D27),(D20))</f>
        <v>13329000</v>
      </c>
      <c r="E29" s="2" t="s">
        <v>24</v>
      </c>
      <c r="F29" s="2"/>
      <c r="G29" s="2"/>
      <c r="H29" s="2"/>
    </row>
    <row r="30" spans="1:12" s="33" customFormat="1" x14ac:dyDescent="0.2">
      <c r="A30" s="9" t="s">
        <v>53</v>
      </c>
      <c r="B30" s="18"/>
      <c r="C30" s="18"/>
      <c r="D30" s="28">
        <f>D31+D32</f>
        <v>772000</v>
      </c>
      <c r="E30" s="2" t="s">
        <v>17</v>
      </c>
      <c r="F30" s="2"/>
      <c r="G30" s="2"/>
      <c r="H30" s="2"/>
    </row>
    <row r="31" spans="1:12" x14ac:dyDescent="0.2">
      <c r="A31" s="51" t="s">
        <v>54</v>
      </c>
      <c r="B31" s="18"/>
      <c r="C31" s="18"/>
      <c r="D31" s="54">
        <f>D20-D29</f>
        <v>771000</v>
      </c>
    </row>
    <row r="32" spans="1:12" s="33" customFormat="1" x14ac:dyDescent="0.2">
      <c r="A32" s="52" t="s">
        <v>55</v>
      </c>
      <c r="B32" s="49"/>
      <c r="C32" s="49"/>
      <c r="D32" s="55">
        <v>1000</v>
      </c>
      <c r="E32" s="2"/>
    </row>
    <row r="33" spans="1:5" ht="12" customHeight="1" x14ac:dyDescent="0.2">
      <c r="A33" s="9" t="s">
        <v>15</v>
      </c>
      <c r="B33" s="18"/>
      <c r="C33" s="18"/>
      <c r="D33" s="28">
        <f>IF(D20/2&lt;=D28,D20/2,D28)</f>
        <v>6664500</v>
      </c>
      <c r="E33" s="2" t="s">
        <v>16</v>
      </c>
    </row>
    <row r="34" spans="1:5" x14ac:dyDescent="0.2">
      <c r="A34" s="19" t="s">
        <v>18</v>
      </c>
      <c r="B34" s="20"/>
      <c r="C34" s="21"/>
      <c r="D34" s="22">
        <f>D33/D20</f>
        <v>0.4726595744680851</v>
      </c>
      <c r="E34" s="31"/>
    </row>
    <row r="36" spans="1:5" x14ac:dyDescent="0.2">
      <c r="A36" s="53" t="s">
        <v>57</v>
      </c>
      <c r="D36" s="2"/>
    </row>
    <row r="37" spans="1:5" x14ac:dyDescent="0.2">
      <c r="A37" s="53" t="s">
        <v>56</v>
      </c>
    </row>
  </sheetData>
  <sheetProtection sheet="1" objects="1" scenarios="1"/>
  <protectedRanges>
    <protectedRange sqref="D32" name="Område3"/>
    <protectedRange sqref="D25" name="Område2"/>
    <protectedRange sqref="D5:D19" name="Område1"/>
  </protectedRanges>
  <mergeCells count="16">
    <mergeCell ref="E20:L21"/>
    <mergeCell ref="E2:M2"/>
    <mergeCell ref="A22:I22"/>
    <mergeCell ref="B4:C4"/>
    <mergeCell ref="B7:C7"/>
    <mergeCell ref="B5:C5"/>
    <mergeCell ref="B6:C6"/>
    <mergeCell ref="B8:C8"/>
    <mergeCell ref="B9:C9"/>
    <mergeCell ref="B10:C10"/>
    <mergeCell ref="B11:C11"/>
    <mergeCell ref="B12:C12"/>
    <mergeCell ref="B13:C13"/>
    <mergeCell ref="B14:C14"/>
    <mergeCell ref="F5:L11"/>
    <mergeCell ref="F25:L28"/>
  </mergeCells>
  <phoneticPr fontId="3" type="noConversion"/>
  <hyperlinks>
    <hyperlink ref="E2" r:id="rId1"/>
  </hyperlinks>
  <pageMargins left="0.75" right="0.75" top="1" bottom="1" header="0" footer="0"/>
  <pageSetup paperSize="9" scale="65"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2013</vt:lpstr>
      <vt:lpstr>'2013'!Udskriftsområde</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iben</dc:creator>
  <cp:lastModifiedBy>Iben Skipper Christensen</cp:lastModifiedBy>
  <cp:lastPrinted>2013-12-20T10:27:00Z</cp:lastPrinted>
  <dcterms:created xsi:type="dcterms:W3CDTF">2013-01-08T11:06:40Z</dcterms:created>
  <dcterms:modified xsi:type="dcterms:W3CDTF">2013-12-20T10:32:15Z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406097957</vt:i4>
  </property>
  <property fmtid="{D5CDD505-2E9C-101B-9397-08002B2CF9AE}" pid="3" name="_NewReviewCycle">
    <vt:lpwstr/>
  </property>
  <property fmtid="{D5CDD505-2E9C-101B-9397-08002B2CF9AE}" pid="4" name="_EmailSubject">
    <vt:lpwstr>Udkast til orienteringsskrivelse til ØIM.docx</vt:lpwstr>
  </property>
  <property fmtid="{D5CDD505-2E9C-101B-9397-08002B2CF9AE}" pid="5" name="_AuthorEmail">
    <vt:lpwstr>ISC@ams.dk</vt:lpwstr>
  </property>
  <property fmtid="{D5CDD505-2E9C-101B-9397-08002B2CF9AE}" pid="6" name="_AuthorEmailDisplayName">
    <vt:lpwstr>Iben Skipper Christensen</vt:lpwstr>
  </property>
  <property fmtid="{D5CDD505-2E9C-101B-9397-08002B2CF9AE}" pid="7" name="_ReviewingToolsShownOnce">
    <vt:lpwstr/>
  </property>
</Properties>
</file>